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JMcMurray\Downloads\FINAL SR DOCS\"/>
    </mc:Choice>
  </mc:AlternateContent>
  <xr:revisionPtr revIDLastSave="0" documentId="13_ncr:1_{B6A4CF3E-ECF7-4E07-8D0A-458F39852BE2}" xr6:coauthVersionLast="47" xr6:coauthVersionMax="47" xr10:uidLastSave="{00000000-0000-0000-0000-000000000000}"/>
  <bookViews>
    <workbookView xWindow="-120" yWindow="-120" windowWidth="29040" windowHeight="15840" xr2:uid="{9AE9D0C2-7B63-408E-BDEE-59F4DF600C36}"/>
  </bookViews>
  <sheets>
    <sheet name="Cover" sheetId="30" r:id="rId1"/>
    <sheet name="Contents" sheetId="2" r:id="rId2"/>
    <sheet name="Energy &amp; Emissions" sheetId="1" r:id="rId3"/>
    <sheet name="Land &amp; Biodiversity" sheetId="7" r:id="rId4"/>
    <sheet name="Water" sheetId="8" r:id="rId5"/>
    <sheet name="Circular Economy" sheetId="11" r:id="rId6"/>
    <sheet name="Employee Wellbeing" sheetId="12" r:id="rId7"/>
    <sheet name="Diversity &amp; Inclusion" sheetId="13" r:id="rId8"/>
    <sheet name="Community" sheetId="14" r:id="rId9"/>
    <sheet name="Indigenous Peoples" sheetId="15" r:id="rId10"/>
    <sheet name="Business Integrity" sheetId="16" r:id="rId11"/>
    <sheet name="Transparency" sheetId="17" r:id="rId12"/>
    <sheet name="Supply Chain" sheetId="18" r:id="rId13"/>
    <sheet name="Compliance" sheetId="10" r:id="rId14"/>
    <sheet name="Emissions Methodology" sheetId="19" r:id="rId15"/>
    <sheet name="Materiality" sheetId="22" r:id="rId16"/>
    <sheet name="Industry Associations" sheetId="24" r:id="rId17"/>
    <sheet name="GRI Index" sheetId="26" state="hidden" r:id="rId18"/>
    <sheet name="GRI Index " sheetId="28" r:id="rId19"/>
    <sheet name="TCFD" sheetId="29" r:id="rId20"/>
    <sheet name="UNSDG" sheetId="27"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 l="1"/>
  <c r="K45" i="11"/>
  <c r="L36" i="8"/>
  <c r="L28" i="8"/>
  <c r="L29" i="8"/>
  <c r="L30" i="8"/>
  <c r="L31" i="8"/>
  <c r="L32" i="8"/>
  <c r="L33" i="8"/>
  <c r="L34" i="8"/>
  <c r="L35" i="8"/>
  <c r="L27" i="8"/>
  <c r="L26" i="8"/>
  <c r="K16" i="1"/>
  <c r="L16" i="17"/>
  <c r="L17" i="17"/>
  <c r="L18" i="17"/>
  <c r="L19" i="17"/>
  <c r="L20" i="17"/>
  <c r="L15" i="17"/>
  <c r="G10" i="1"/>
  <c r="K34" i="10"/>
  <c r="E20" i="11"/>
  <c r="L13" i="17"/>
  <c r="L11" i="17"/>
  <c r="M16" i="1" l="1"/>
  <c r="K37" i="12"/>
  <c r="K38" i="12"/>
  <c r="J36" i="12"/>
  <c r="F40" i="11"/>
  <c r="K45" i="10"/>
  <c r="F37" i="8"/>
  <c r="L37" i="8" s="1"/>
  <c r="M12" i="1"/>
  <c r="M11" i="1"/>
  <c r="L12" i="1"/>
  <c r="L10" i="1" s="1"/>
  <c r="M14" i="1"/>
  <c r="M15" i="1"/>
  <c r="L15" i="1"/>
  <c r="M18" i="1"/>
  <c r="M19" i="1"/>
  <c r="M20" i="1"/>
  <c r="M17" i="1"/>
  <c r="L18" i="1"/>
  <c r="L19" i="1"/>
  <c r="L20" i="1"/>
  <c r="L17" i="1"/>
  <c r="K21" i="1"/>
  <c r="J21" i="1"/>
  <c r="L21" i="1" s="1"/>
  <c r="G16" i="1"/>
  <c r="D13" i="1"/>
  <c r="H32" i="1"/>
  <c r="M31" i="1"/>
  <c r="M24" i="1"/>
  <c r="M25" i="1"/>
  <c r="M26" i="1"/>
  <c r="M27" i="1"/>
  <c r="M28" i="1"/>
  <c r="M29" i="1"/>
  <c r="M30" i="1"/>
  <c r="M23" i="1"/>
  <c r="L31" i="1"/>
  <c r="L24" i="1"/>
  <c r="L25" i="1"/>
  <c r="L26" i="1"/>
  <c r="L27" i="1"/>
  <c r="L28" i="1"/>
  <c r="L29" i="1"/>
  <c r="L30" i="1"/>
  <c r="L23" i="1"/>
  <c r="K22" i="1"/>
  <c r="J22" i="1"/>
  <c r="I22" i="1"/>
  <c r="H22" i="1"/>
  <c r="G22" i="1"/>
  <c r="E22" i="1"/>
  <c r="F22" i="1"/>
  <c r="L14" i="7"/>
  <c r="L12" i="7"/>
  <c r="L13" i="7"/>
  <c r="L11" i="7"/>
  <c r="L10" i="7"/>
  <c r="K14" i="7"/>
  <c r="K13" i="7"/>
  <c r="K12" i="7"/>
  <c r="K11" i="7"/>
  <c r="F14" i="7"/>
  <c r="K37" i="8"/>
  <c r="K26" i="8"/>
  <c r="K25" i="8"/>
  <c r="K10" i="8"/>
  <c r="L25" i="8"/>
  <c r="L24" i="8"/>
  <c r="L15" i="8"/>
  <c r="L16" i="8"/>
  <c r="L17" i="8"/>
  <c r="L18" i="8"/>
  <c r="L19" i="8"/>
  <c r="L20" i="8"/>
  <c r="L21" i="8"/>
  <c r="L22" i="8"/>
  <c r="L23" i="8"/>
  <c r="L14" i="8"/>
  <c r="L13" i="8"/>
  <c r="L12" i="8"/>
  <c r="L10" i="8"/>
  <c r="F27" i="8"/>
  <c r="F17" i="8"/>
  <c r="E37" i="8"/>
  <c r="D37" i="8"/>
  <c r="F16" i="11"/>
  <c r="L16" i="11" s="1"/>
  <c r="L62" i="11"/>
  <c r="L47" i="11"/>
  <c r="L48" i="11"/>
  <c r="L49" i="11"/>
  <c r="L50" i="11"/>
  <c r="L51" i="11"/>
  <c r="L52" i="11"/>
  <c r="L53" i="11"/>
  <c r="L54" i="11"/>
  <c r="L55" i="11"/>
  <c r="L56" i="11"/>
  <c r="L57" i="11"/>
  <c r="L58" i="11"/>
  <c r="L59" i="11"/>
  <c r="L60" i="11"/>
  <c r="L61" i="11"/>
  <c r="L46" i="11"/>
  <c r="F19" i="11"/>
  <c r="L19" i="11" s="1"/>
  <c r="F18" i="11"/>
  <c r="L18" i="11" s="1"/>
  <c r="F17" i="11"/>
  <c r="L17" i="11" s="1"/>
  <c r="F15" i="11"/>
  <c r="L15" i="11" s="1"/>
  <c r="F14" i="11"/>
  <c r="L14" i="11" s="1"/>
  <c r="F13" i="11"/>
  <c r="L13" i="11" s="1"/>
  <c r="F12" i="11"/>
  <c r="L12" i="11" s="1"/>
  <c r="F11" i="11"/>
  <c r="L11" i="11" s="1"/>
  <c r="L31" i="11"/>
  <c r="L32" i="11"/>
  <c r="L33" i="11"/>
  <c r="L34" i="11"/>
  <c r="L41" i="11"/>
  <c r="L42" i="11"/>
  <c r="L35" i="11"/>
  <c r="L36" i="11"/>
  <c r="L37" i="11"/>
  <c r="L38" i="11"/>
  <c r="L39" i="11"/>
  <c r="L43" i="11"/>
  <c r="L44" i="11"/>
  <c r="L22" i="11"/>
  <c r="L23" i="11"/>
  <c r="L24" i="11"/>
  <c r="L25" i="11"/>
  <c r="L26" i="11"/>
  <c r="L27" i="11"/>
  <c r="L28" i="11"/>
  <c r="L29" i="11"/>
  <c r="L21" i="11"/>
  <c r="L30" i="11"/>
  <c r="K30" i="11"/>
  <c r="F20" i="11"/>
  <c r="L20" i="11" s="1"/>
  <c r="E45" i="11"/>
  <c r="F45" i="11"/>
  <c r="D45" i="11"/>
  <c r="D20" i="11"/>
  <c r="L71" i="12"/>
  <c r="L70" i="12"/>
  <c r="L72" i="12"/>
  <c r="L69" i="12"/>
  <c r="L68" i="12"/>
  <c r="L67" i="12"/>
  <c r="L66" i="12"/>
  <c r="L65" i="12"/>
  <c r="L64" i="12"/>
  <c r="K64" i="12"/>
  <c r="D64" i="12"/>
  <c r="L63" i="12"/>
  <c r="L62" i="12"/>
  <c r="L61" i="12"/>
  <c r="L60" i="12"/>
  <c r="L59" i="12"/>
  <c r="L58" i="12"/>
  <c r="L57" i="12"/>
  <c r="L56" i="12"/>
  <c r="L55" i="12"/>
  <c r="L54" i="12"/>
  <c r="L53" i="12"/>
  <c r="L52" i="12"/>
  <c r="K52" i="12"/>
  <c r="L49" i="12"/>
  <c r="L48" i="12"/>
  <c r="L51" i="12"/>
  <c r="L50" i="12"/>
  <c r="L47" i="12"/>
  <c r="L46" i="12"/>
  <c r="L45" i="12"/>
  <c r="L44" i="12"/>
  <c r="L43" i="12"/>
  <c r="L42" i="12"/>
  <c r="L41" i="12"/>
  <c r="L40" i="12"/>
  <c r="L38" i="12"/>
  <c r="L37" i="12"/>
  <c r="I36" i="12"/>
  <c r="H36" i="12"/>
  <c r="G36" i="12"/>
  <c r="F36" i="12"/>
  <c r="E36" i="12"/>
  <c r="D36" i="12"/>
  <c r="J10" i="12"/>
  <c r="L34" i="12"/>
  <c r="L21" i="12"/>
  <c r="L22" i="12"/>
  <c r="L23" i="12"/>
  <c r="L24" i="12"/>
  <c r="L25" i="12"/>
  <c r="L26" i="12"/>
  <c r="L27" i="12"/>
  <c r="L28" i="12"/>
  <c r="L29" i="12"/>
  <c r="L30" i="12"/>
  <c r="L31" i="12"/>
  <c r="L32" i="12"/>
  <c r="L33" i="12"/>
  <c r="L20" i="12"/>
  <c r="K29" i="12"/>
  <c r="K26" i="12"/>
  <c r="K23" i="12"/>
  <c r="K20" i="12"/>
  <c r="K17" i="12"/>
  <c r="L11" i="12"/>
  <c r="L12" i="12"/>
  <c r="L13" i="12"/>
  <c r="L15" i="12"/>
  <c r="L16" i="12"/>
  <c r="L14" i="12"/>
  <c r="K11" i="12"/>
  <c r="K10" i="12"/>
  <c r="F10" i="12"/>
  <c r="L10" i="13"/>
  <c r="L21" i="13"/>
  <c r="L11" i="14"/>
  <c r="L10" i="14"/>
  <c r="L45" i="10"/>
  <c r="L34" i="10"/>
  <c r="L35" i="10"/>
  <c r="L33" i="10"/>
  <c r="K35" i="10"/>
  <c r="L16" i="10"/>
  <c r="L17" i="10"/>
  <c r="L18" i="10"/>
  <c r="L15" i="10"/>
  <c r="L13" i="10"/>
  <c r="L14" i="10"/>
  <c r="L12" i="10"/>
  <c r="E11" i="10"/>
  <c r="G11" i="10"/>
  <c r="H11" i="10"/>
  <c r="I11" i="10"/>
  <c r="J11" i="10"/>
  <c r="K11" i="10"/>
  <c r="D11" i="10"/>
  <c r="E10" i="11" l="1"/>
  <c r="K10" i="11" s="1"/>
  <c r="F10" i="11"/>
  <c r="L10" i="11" s="1"/>
  <c r="K36" i="12"/>
  <c r="L36" i="12"/>
  <c r="K20" i="11"/>
  <c r="L45" i="11"/>
  <c r="D10" i="11"/>
  <c r="M22" i="1"/>
  <c r="L22" i="1"/>
  <c r="L10" i="12"/>
  <c r="L11" i="10"/>
  <c r="L21" i="16"/>
  <c r="L22" i="16"/>
  <c r="L23" i="16"/>
  <c r="L24" i="16"/>
  <c r="L25" i="16"/>
  <c r="L26" i="16"/>
  <c r="L27" i="16"/>
  <c r="L28" i="16"/>
  <c r="L30" i="16"/>
  <c r="L31" i="16"/>
  <c r="L33" i="16"/>
  <c r="L34" i="16"/>
  <c r="L19" i="16"/>
  <c r="L17" i="16"/>
  <c r="K18" i="16"/>
  <c r="K17" i="16"/>
  <c r="J18" i="16"/>
  <c r="H18" i="16"/>
  <c r="F18" i="16"/>
  <c r="L18" i="16" s="1"/>
  <c r="L14" i="16"/>
  <c r="L16" i="16"/>
  <c r="L15" i="16"/>
  <c r="H14" i="16"/>
  <c r="K14" i="16"/>
  <c r="F14" i="16"/>
  <c r="E14" i="16"/>
  <c r="L11" i="16"/>
  <c r="L12" i="16"/>
  <c r="L13" i="16"/>
  <c r="L10" i="16"/>
  <c r="K12" i="16"/>
  <c r="K13" i="16"/>
  <c r="L18" i="18"/>
  <c r="L19" i="18"/>
  <c r="L17" i="18"/>
  <c r="L11" i="18"/>
  <c r="L12" i="18"/>
  <c r="L13" i="18"/>
  <c r="L10" i="18"/>
  <c r="K18" i="18"/>
  <c r="K19" i="18"/>
  <c r="K17" i="18"/>
  <c r="K11" i="18"/>
  <c r="K12" i="18"/>
  <c r="K13" i="18"/>
  <c r="K10" i="18"/>
  <c r="H13" i="1"/>
  <c r="I13" i="1"/>
  <c r="J13" i="1"/>
  <c r="K13" i="1"/>
  <c r="G13" i="1"/>
  <c r="F13" i="1"/>
  <c r="E13" i="1"/>
  <c r="K10" i="1"/>
  <c r="M10" i="1"/>
  <c r="H10" i="1"/>
  <c r="I10" i="1"/>
  <c r="F10" i="1"/>
  <c r="E10" i="1"/>
  <c r="D10" i="1"/>
  <c r="I32" i="1"/>
  <c r="K32" i="1"/>
  <c r="L32" i="1"/>
  <c r="M32" i="1"/>
  <c r="G32" i="1"/>
  <c r="F32" i="1"/>
  <c r="E32" i="1"/>
  <c r="G21" i="1"/>
  <c r="M21" i="1" s="1"/>
  <c r="J16" i="1"/>
  <c r="L16" i="1" s="1"/>
  <c r="M13" i="1" l="1"/>
  <c r="L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tc={2E7D7396-4E21-4EC5-8914-9D365DE8D920}</author>
  </authors>
  <commentList>
    <comment ref="B6" authorId="0" shapeId="0" xr:uid="{2E7D7396-4E21-4EC5-8914-9D365DE8D920}">
      <text>
        <t>[Threaded comment]
Your version of Excel allows you to read this threaded comment; however, any edits to it will get removed if the file is opened in a newer version of Excel. Learn more: https://go.microsoft.com/fwlink/?linkid=870924
Comment:
    Expect the Mining Sector Standard will be released Q4 2023 so will need to replace Coal Sector Standard mapping for new standard. Will be similar.</t>
      </text>
    </comment>
  </commentList>
</comments>
</file>

<file path=xl/sharedStrings.xml><?xml version="1.0" encoding="utf-8"?>
<sst xmlns="http://schemas.openxmlformats.org/spreadsheetml/2006/main" count="2309" uniqueCount="1158">
  <si>
    <t>Sustainability Databook 2023</t>
  </si>
  <si>
    <t>Contents</t>
  </si>
  <si>
    <t>Environment Data</t>
  </si>
  <si>
    <t>Spreadsheet tab</t>
  </si>
  <si>
    <t>Energy and Emissions</t>
  </si>
  <si>
    <t>Land and Biodiversity</t>
  </si>
  <si>
    <t>Water Management</t>
  </si>
  <si>
    <t>Water</t>
  </si>
  <si>
    <t>Circular Economy</t>
  </si>
  <si>
    <t>Environmental Compliance</t>
  </si>
  <si>
    <t>Compliance</t>
  </si>
  <si>
    <t>Social Data</t>
  </si>
  <si>
    <t>Employee Wellbeing and Development</t>
  </si>
  <si>
    <t>Employee Wellbeing</t>
  </si>
  <si>
    <t>Diversity and Inclusion</t>
  </si>
  <si>
    <t>Diversity &amp; Inclusion</t>
  </si>
  <si>
    <t>Community Engagement and Investment</t>
  </si>
  <si>
    <t>Community</t>
  </si>
  <si>
    <t>Health and Safety Compliance</t>
  </si>
  <si>
    <t>Governance Data</t>
  </si>
  <si>
    <t>Business Integrity</t>
  </si>
  <si>
    <t>Transparency</t>
  </si>
  <si>
    <t>Responsible Supply Chain</t>
  </si>
  <si>
    <t>Supply Chain</t>
  </si>
  <si>
    <t>Climate Change</t>
  </si>
  <si>
    <t>Materiality Assessment Overview</t>
  </si>
  <si>
    <t>Materiality</t>
  </si>
  <si>
    <t>Supporting Documents</t>
  </si>
  <si>
    <t>Emissions Methodology and Assumptions</t>
  </si>
  <si>
    <t>Emissions Methodology</t>
  </si>
  <si>
    <t>Industry Associations</t>
  </si>
  <si>
    <t>Sustainability Frameworks and Standards</t>
  </si>
  <si>
    <t>Global Reporting Initiative (GRI) Index</t>
  </si>
  <si>
    <t>GRI Index</t>
  </si>
  <si>
    <t>United Nations Sustainable Development Goals (UN SDGs)</t>
  </si>
  <si>
    <t>UNSDGs</t>
  </si>
  <si>
    <t>Taskforce on Climate-related Financial Disclosures (TCFD)</t>
  </si>
  <si>
    <t>TCFD Index</t>
  </si>
  <si>
    <t>About this Databook</t>
  </si>
  <si>
    <t xml:space="preserve">This Sustainability Databook (Databook) has been prepared by the Thiess Group to provide information to stakeholders on our sustainability performance for the 2023 calendar year. The Databook should be read in conjunction with the Thiess Group 2023 Sustainability Report. The Databook covers Thiess Group Holdings Pty Ltd and its majority owned subsidiaries (Thiess Group or the Group). Unless otherwise stated all references to 'the Group', 'Thiess Group', 'we', 'us' and 'our' collectively include Thiess Australia (including Thiess Rehabilitation), Fleetco, Thiess Indonesia, Thiess USA, Thiess Mongolia, Thiess Chile, Thiess India, RTL (88% Thiess Pty Ltd owned) and MACA. MACA includes MACA mining, civil and infrastructure, and Interquip (60% MACA owned). References to 'Thiess' include all entities listed above excluding Fleetco, RTL and MACA. The Thiess Group is owned by CIMIC (50%) and Elliot Advisors (50%). The Databook does not include information from minority investments and partnerships. All dollars are expressed in Australian dollars (AUD) unless otherwise stated.
The Databook was prepared with reference to the Global Reporting Initiative (GRI) and Taskforce on Climate-related Financial Disclosures (TCFD). It provides the dataset previously included in our 2021 and 2022 Sustainability Reports along with additional data, GRI content index and enhanced disclosures, information on our progress towards alignment with TCFD, emissions methodology, materiality overview and our 2023 contribution to furthering the United Nations Sustainable Development Goals (SDGs). Notes at the bottom of each page indicate reasons for any changes to data, assumptions, definitions and other key notes on data.
Due to the inherent uncertainty and limitations in measuring emissions using the calculation methodologies utilised by the Group, we note that all emissions data are estimates. Where data is not available due to timing, we apply a reasonable estimation methodology. As reporting improves in other parts of our value chain and methodology of accounting evolves, we will seek to improve our own reporting accordingly. See 'Changes from 2022' under the Emissions Methodology tab of this Databook.
This Databook and our 2023 Sustainability Report includes forward-looking statements regarding the plans, strategies, objectives, ambitions and commitments of the Group in relation to environmental, social and governance (ESG), climate change and broader sustainability matters. The information contained in this Databook and our 2023 Sustainability Report is provided for informational purposes only. The forward-looking statements are not statements of fact, guarantees or predictions, and have not been prepared to provide any guidance in relation to the future performance of the Group. These forward-looking statements are based on the Group's expectations as at the date of this report and reflect judgements, assumptions, estimates and other information available as at the date of this document and/or the date of the Group's planning processes. Readers are cautioned not to place undue reliance on such statements.
As guided by the TCFD framework, the climate statements presented in this Databook relate to potential climate exposures in the future. This Databook and our Sustainability Report do not predict or purport to suggest likely future global warming outcomes or possible policy, regulation, market or technology environments. The scenario analysis completed has been informed by climate scenarios that have been used to stress-test possible risk exposure and support strategic decision making. Scenario analysis utilises a range of scenarios and metrics to understand the climate related impacts of plausible futures. Scenarios have intrinsic assumptions and limitations, and the future is inherently uncertain, and it is difficult to predict which, if any, of the scenarios might eventuate. Where our analysis or elements of it relate to the future (such as a projection or forecast), actual results are likely to be different from those produced by the analysis and those differences may be material. Climate scenarios do not constitute definitive outcomes or probabilities, and scenario analysis relies on assumptions that may or may not be, or prove to be, correct and may or may not eventuate. Climate scenarios may also be impacted by additional factors to the assumptions disclosed.
No representation or warranty, express or implied, is given as to the accuracy, completeness or correctness, likelihood of achievement or reasonableness of any forward-looking information contained in this report. Forward-looking statements are subject to known and unknown risks, uncertainties, assumptions, contingencies and other factors, many of which are beyond the Group's control, and which may cause the actual results, performances or achievements of the Group to differ materially from those expressed or implied in the statements contained in this document. Except as required by applicable regulations or by law, the Group does not undertake any obligation to publicly update or review any forward-looking statements, whether as a result of new information or future events.
</t>
  </si>
  <si>
    <t>Note: NA indicates data is not applicable. Blank indicates the data is applicable but was not available and/or collected, or is not currently available and/or collected, or can not be aligned to current Group data definitions or boundaries.</t>
  </si>
  <si>
    <t>Thiess</t>
  </si>
  <si>
    <t>RTL</t>
  </si>
  <si>
    <t>MACA</t>
  </si>
  <si>
    <t>Group</t>
  </si>
  <si>
    <t>Unit</t>
  </si>
  <si>
    <r>
      <t xml:space="preserve">2019 </t>
    </r>
    <r>
      <rPr>
        <b/>
        <vertAlign val="superscript"/>
        <sz val="11"/>
        <rFont val="Arial"/>
        <family val="2"/>
      </rPr>
      <t>(3)</t>
    </r>
  </si>
  <si>
    <t xml:space="preserve">Total energy consumption </t>
  </si>
  <si>
    <t>GJ</t>
  </si>
  <si>
    <t xml:space="preserve">Scope 1  </t>
  </si>
  <si>
    <t>91,626**</t>
  </si>
  <si>
    <t>Scope 2</t>
  </si>
  <si>
    <t xml:space="preserve">Total scope 1 and 2 emissions </t>
  </si>
  <si>
    <t>ktCO2-e</t>
  </si>
  <si>
    <t>Scope 1 emissions</t>
  </si>
  <si>
    <t xml:space="preserve">Scope 2 emissions </t>
  </si>
  <si>
    <t xml:space="preserve">Scope 2 - energy consumption </t>
  </si>
  <si>
    <t>kwh</t>
  </si>
  <si>
    <t>Non-renewable energy consumption</t>
  </si>
  <si>
    <t xml:space="preserve">Renewable energy consumption </t>
  </si>
  <si>
    <t xml:space="preserve">Renewable Energy Certificate (REC) retirement </t>
  </si>
  <si>
    <t>Renewable energy - grid feed-in</t>
  </si>
  <si>
    <t xml:space="preserve">Net Scope 2 energy consumption* </t>
  </si>
  <si>
    <t>Scope 3 emissions</t>
  </si>
  <si>
    <t xml:space="preserve">Category other - Fuel used in Group operated mining fleet </t>
  </si>
  <si>
    <t>Category 1 - Purchase goods &amp; Services</t>
  </si>
  <si>
    <t>Category 2 - Capital goods</t>
  </si>
  <si>
    <t>Category 3 - Fuel and Energy Services</t>
  </si>
  <si>
    <t>Category 4 - Upstream Transportaton &amp; Distribution</t>
  </si>
  <si>
    <t>Category 5 - Waste Generated in Operations</t>
  </si>
  <si>
    <t>Category 6 - Business Travel</t>
  </si>
  <si>
    <t>Category 7 - Employee Commuting</t>
  </si>
  <si>
    <t>Category 13 -  Downstream Leased Assets</t>
  </si>
  <si>
    <t>Emissions intensity</t>
  </si>
  <si>
    <t>ktCO2-e / $m</t>
  </si>
  <si>
    <t>* Net Scope 2 energy consumption = total non-renewable energy consumption less REC retirement and Renewable energy - grid feed-in</t>
  </si>
  <si>
    <t>** Due to integration of MACA into Thiess Group emissions reporting definition and boundaries this amount is significantly higher than what was reported in the 2022 Thiess Group Sustainability Report</t>
  </si>
  <si>
    <r>
      <t xml:space="preserve">(1) Scope 1, 2 and 3 GHG emissions are reported in accordance with the methodologies disclosed in the </t>
    </r>
    <r>
      <rPr>
        <i/>
        <sz val="10"/>
        <rFont val="Arial"/>
        <family val="2"/>
      </rPr>
      <t>Emissions methodology</t>
    </r>
    <r>
      <rPr>
        <sz val="10"/>
        <rFont val="Arial"/>
        <family val="2"/>
      </rPr>
      <t xml:space="preserve"> tab.</t>
    </r>
  </si>
  <si>
    <t xml:space="preserve">(2) Emissons intensity is calculated using Scope 1 + Scope 3 Category 0 emissions (kt/CO2e / $m revenue) </t>
  </si>
  <si>
    <t xml:space="preserve">(3) 2019 included as baseline year for emissions targets. In 2024 we will also look to undertake a review of historical emissions data for MACA, to the extent that it may be available, to investigate methods for inclusion in our 2019 emissions baseline </t>
  </si>
  <si>
    <t>(4) Total energy consumption - Scope 2 (GJ) is total energy consumption less renewabe energy certificate and grid feed-in</t>
  </si>
  <si>
    <t>Note: 2022 figures may be slightly different to what was reported in the 2022 Thiess Group Sustainability Report due to more accurate data being available for inclusion and minor changes in reporting boundaries. 2022 MACA data has also been updated using Group emissions boundaries as part of the integration process.</t>
  </si>
  <si>
    <t>Please refer to 2023 Sustainability Report - Glossary and Assumptions section for definitions.</t>
  </si>
  <si>
    <t>Emissions Assumptions</t>
  </si>
  <si>
    <t>Due to the inherent uncertainty and limitations in measuring emissions under the calculation methodologies used, we note that all emissions data are estimates. Where data is not available due to timing, we apply a reasonable estimation methodology. As reporting improves in other parts of our value chain and methodology of accounting for emissions evolves, we will seek to improve our own reporting accordingly.  </t>
  </si>
  <si>
    <t>Total rehabilitated land</t>
  </si>
  <si>
    <t>Hectares</t>
  </si>
  <si>
    <t>32*</t>
  </si>
  <si>
    <t>NA</t>
  </si>
  <si>
    <t>Reshaped final landform</t>
  </si>
  <si>
    <t>Topsoiled</t>
  </si>
  <si>
    <t>Seeded</t>
  </si>
  <si>
    <t>Total habitat areas protected/restored</t>
  </si>
  <si>
    <t xml:space="preserve">* Reported incorrectly as 320 hectares in 2022 Sustainability Report </t>
  </si>
  <si>
    <t>(1) Total rehabilitation includes land reshaped to its final landform</t>
  </si>
  <si>
    <t>Note: 2022 figures may be slightly different to what was reported in the 2022 Thiess Group Sustainability Report due to more accurate data being available for inclusion and minor changes in reporting boundaries.</t>
  </si>
  <si>
    <t>Water withdrawals</t>
  </si>
  <si>
    <t>ML</t>
  </si>
  <si>
    <t>Total water withdrawal from:</t>
  </si>
  <si>
    <t>Surface water</t>
  </si>
  <si>
    <t>Groundwater</t>
  </si>
  <si>
    <t>Sea water</t>
  </si>
  <si>
    <t>Produced water</t>
  </si>
  <si>
    <t>Third party water</t>
  </si>
  <si>
    <t>Total water withdrawal from water-stressed areas:</t>
  </si>
  <si>
    <t xml:space="preserve">Total water withdrawn - fresh water </t>
  </si>
  <si>
    <t xml:space="preserve">Total water withdrawn - other water </t>
  </si>
  <si>
    <t xml:space="preserve">Water recycled/reused   </t>
  </si>
  <si>
    <t>Water discharged</t>
  </si>
  <si>
    <t>Total water discharge to all areas:</t>
  </si>
  <si>
    <t xml:space="preserve">Water discharged - freshwater </t>
  </si>
  <si>
    <t xml:space="preserve">Water discharged - other water </t>
  </si>
  <si>
    <t>Total water discharged to all water-stressed areas:</t>
  </si>
  <si>
    <t xml:space="preserve">Freshwater </t>
  </si>
  <si>
    <t xml:space="preserve">Other water </t>
  </si>
  <si>
    <t>Water intensity</t>
  </si>
  <si>
    <t>ML / $m</t>
  </si>
  <si>
    <t>Definitions</t>
  </si>
  <si>
    <t>Freshwater: non mine-affected water that contains low concentrations of dissolved salts and is normally &lt;1,000 mg/L total dissolved solids. Includes water bodies such as rivers, lakes, ponds, streams, groundwater and rainwater.</t>
  </si>
  <si>
    <t>Other water: mine affected water that contains higher concentrations of dissolved salts and is normally &gt;1,000 mg/L total dissolved solids. It is generally not suitable for drinking or irrigation without treatment.</t>
  </si>
  <si>
    <t>Total waste generated</t>
  </si>
  <si>
    <t xml:space="preserve">Tonnes </t>
  </si>
  <si>
    <t>General Waste</t>
  </si>
  <si>
    <t>Recycled Waste</t>
  </si>
  <si>
    <t xml:space="preserve">Timber </t>
  </si>
  <si>
    <t xml:space="preserve">Metal </t>
  </si>
  <si>
    <t>Scrap tyres</t>
  </si>
  <si>
    <t>Hazardous/contaminated material</t>
  </si>
  <si>
    <t>Oil</t>
  </si>
  <si>
    <t xml:space="preserve">Grease </t>
  </si>
  <si>
    <t>Batteries</t>
  </si>
  <si>
    <t>Total waste directed to disposal</t>
  </si>
  <si>
    <t>Timber disposed</t>
  </si>
  <si>
    <t>Metal disposed</t>
  </si>
  <si>
    <t>Scrap tyres to landfill</t>
  </si>
  <si>
    <t>Scrap tyres - other disposal</t>
  </si>
  <si>
    <t>Hazardous/ contaminated material disposed</t>
  </si>
  <si>
    <t>Oil disposed</t>
  </si>
  <si>
    <t>Grease disposed</t>
  </si>
  <si>
    <t>Batteries disposed</t>
  </si>
  <si>
    <t>Non-hazardous waste to disposal</t>
  </si>
  <si>
    <t>8578*</t>
  </si>
  <si>
    <t>Incineration (with energy recovery)</t>
  </si>
  <si>
    <t>Incineration (without energy recovery)</t>
  </si>
  <si>
    <t>Landfilling</t>
  </si>
  <si>
    <t>Other disposal operations</t>
  </si>
  <si>
    <t>Hazardous waste to disposal</t>
  </si>
  <si>
    <t>Total waste directed to disposal - onsite or offsite</t>
  </si>
  <si>
    <t>Non-hazardous waste to disposal - onsite</t>
  </si>
  <si>
    <t>Non-hazardous waste to disposal - offsite</t>
  </si>
  <si>
    <t>Hazardous waste to disposal - onsite</t>
  </si>
  <si>
    <t>Hazardous waste to disposal - offsite</t>
  </si>
  <si>
    <t>Total waste diverted from disposal</t>
  </si>
  <si>
    <t>Recycled waste</t>
  </si>
  <si>
    <t>Timber recycled/reused</t>
  </si>
  <si>
    <t>Metal recycled/reused</t>
  </si>
  <si>
    <t>Scrap tyres recycled</t>
  </si>
  <si>
    <t>Scrap tyres reused</t>
  </si>
  <si>
    <t>Hazardous / contaminated material recycled/reused</t>
  </si>
  <si>
    <t>Oil recycled/reused</t>
  </si>
  <si>
    <t>Grease recyled/reused</t>
  </si>
  <si>
    <t>Batteries recycled</t>
  </si>
  <si>
    <t>Non-hazardous waste diverted from disposal</t>
  </si>
  <si>
    <t>Preparation for reuse</t>
  </si>
  <si>
    <t>Recycling</t>
  </si>
  <si>
    <t>Other recovery operations</t>
  </si>
  <si>
    <t>Hazardous waste diverted from disposal</t>
  </si>
  <si>
    <t>Hazardous waste: Hazardous waste to landfill includes hydrocarbon and/or chemical contaminated material, grease and oils. Hazardous waste recycled/reused includes hydrocarbon and/or chemical contaminated material and grease and oils.</t>
  </si>
  <si>
    <t>Non-hazardous waste: Non-hazardous waste to landfill includes general waste, timber, metal and scrap tyres. Non-hazardous waste recycled/reused includes commingle waste, scrap tyres, plastic, paper, cardboard, timber and metal waste.</t>
  </si>
  <si>
    <t>* Due to incorrect reporting of scrap tyres to landfill this number is significantly lower than what was reported in the 2022 Thiess Group Sustainability Report.</t>
  </si>
  <si>
    <t>Please refer to 2023 Sustainability Report - Glossary and Assumptions section for all other definitions.</t>
  </si>
  <si>
    <t>Total direct employees</t>
  </si>
  <si>
    <t>#</t>
  </si>
  <si>
    <t>Australia</t>
  </si>
  <si>
    <t>Male</t>
  </si>
  <si>
    <t>Female</t>
  </si>
  <si>
    <t>Cambodia</t>
  </si>
  <si>
    <t>Canada</t>
  </si>
  <si>
    <t>Chile</t>
  </si>
  <si>
    <t>India</t>
  </si>
  <si>
    <t>Indonesia</t>
  </si>
  <si>
    <t>Mongolia</t>
  </si>
  <si>
    <t>United States</t>
  </si>
  <si>
    <t>Average tenure of employment</t>
  </si>
  <si>
    <t>years</t>
  </si>
  <si>
    <t>Number of new hires</t>
  </si>
  <si>
    <t>Total turnover rate</t>
  </si>
  <si>
    <t>%</t>
  </si>
  <si>
    <t>Total training</t>
  </si>
  <si>
    <t>hours</t>
  </si>
  <si>
    <t>Total scholarship program intake</t>
  </si>
  <si>
    <t>Total vacation students</t>
  </si>
  <si>
    <t xml:space="preserve">Total graduate program intake </t>
  </si>
  <si>
    <t>Total apprenticeship program intake</t>
  </si>
  <si>
    <t>Total apprenticeship program</t>
  </si>
  <si>
    <t xml:space="preserve">Total trainee program intake </t>
  </si>
  <si>
    <t>Note: 2022 figures may be slightly different to what was reported in the 2022 Thiess Group Sustainability Report due to more accurate data being available for inclusion in updated figures published here.</t>
  </si>
  <si>
    <t>Females through formal pathways</t>
  </si>
  <si>
    <t>Total females in workforce</t>
  </si>
  <si>
    <t>Asia</t>
  </si>
  <si>
    <t>Americas</t>
  </si>
  <si>
    <t xml:space="preserve">Of which: on the Thiess Group Board </t>
  </si>
  <si>
    <t>in leadership</t>
  </si>
  <si>
    <t>11.12*</t>
  </si>
  <si>
    <t>in graduate positions</t>
  </si>
  <si>
    <t>through formal pathway programs</t>
  </si>
  <si>
    <t>National participation</t>
  </si>
  <si>
    <t>Non-national participation</t>
  </si>
  <si>
    <t>Employee participation in diversity &amp; inclusion-related education and awareness programs</t>
  </si>
  <si>
    <t>* Updated due to new definition of leadership in 2023. Revised definition now includes supervisors and superintendents and is consistent across all Thiess Group companies.</t>
  </si>
  <si>
    <t>Community voluntary investment (sponsorships and donations)</t>
  </si>
  <si>
    <t>$</t>
  </si>
  <si>
    <t>Community groups supported</t>
  </si>
  <si>
    <t>Indigenous Peoples</t>
  </si>
  <si>
    <t>Indigenous workforce representation (Australia only)</t>
  </si>
  <si>
    <t>Scholarship program intake - Indigenous (included in Total scholarship intake)</t>
  </si>
  <si>
    <t>Career trackers - Indigenous (included in Total vacation students)</t>
  </si>
  <si>
    <r>
      <t>Due diligence checks for new</t>
    </r>
    <r>
      <rPr>
        <sz val="11"/>
        <color rgb="FFFF0000"/>
        <rFont val="Arial"/>
        <family val="2"/>
      </rPr>
      <t xml:space="preserve"> </t>
    </r>
    <r>
      <rPr>
        <sz val="11"/>
        <color rgb="FF000000"/>
        <rFont val="Arial"/>
        <family val="2"/>
      </rPr>
      <t>suppliers and subcontractors</t>
    </r>
  </si>
  <si>
    <t>High risk ratings</t>
  </si>
  <si>
    <t>Medium risk ratings</t>
  </si>
  <si>
    <t>Low risk ratings</t>
  </si>
  <si>
    <t>Total employees completing Code of Conduct training</t>
  </si>
  <si>
    <t>Online training</t>
  </si>
  <si>
    <t>Face to face training</t>
  </si>
  <si>
    <t>Serious workplace complaints reported to Reportable Conduct Group (RCG)</t>
  </si>
  <si>
    <t>Workplace complaints recorded</t>
  </si>
  <si>
    <t>Conflict of interest</t>
  </si>
  <si>
    <t>Breach of Code</t>
  </si>
  <si>
    <t> </t>
  </si>
  <si>
    <t xml:space="preserve">Sexual harassment </t>
  </si>
  <si>
    <t>Sexual assault</t>
  </si>
  <si>
    <t>Bribery</t>
  </si>
  <si>
    <t>Discrimination</t>
  </si>
  <si>
    <t>Safety breach</t>
  </si>
  <si>
    <t>Procedural breach</t>
  </si>
  <si>
    <t>Misappropriation/theft</t>
  </si>
  <si>
    <t>Fraud</t>
  </si>
  <si>
    <t>Human resources related</t>
  </si>
  <si>
    <t>Bullying and harassment</t>
  </si>
  <si>
    <t>HR breach / Other</t>
  </si>
  <si>
    <t>Other</t>
  </si>
  <si>
    <t>IP breach</t>
  </si>
  <si>
    <t>Environment breach</t>
  </si>
  <si>
    <t>Effective tax rate</t>
  </si>
  <si>
    <t>Cash income tax (including dividend withholding)</t>
  </si>
  <si>
    <t>$m</t>
  </si>
  <si>
    <t>State payroll tax (Australia)</t>
  </si>
  <si>
    <t>Other payroll tax (Australia)</t>
  </si>
  <si>
    <t>Employee tax (Australia)</t>
  </si>
  <si>
    <t>Employee tax (Cambodia)</t>
  </si>
  <si>
    <t>Employee tax (Chile)</t>
  </si>
  <si>
    <t>Employee tax (India)</t>
  </si>
  <si>
    <t>Employee tax (Indonesia)</t>
  </si>
  <si>
    <t>Employee tax (Mongolia)</t>
  </si>
  <si>
    <t>Employee tax (USA)</t>
  </si>
  <si>
    <t>Total revenue</t>
  </si>
  <si>
    <t>Total number of suppliers</t>
  </si>
  <si>
    <t>Local suppliers</t>
  </si>
  <si>
    <t>National suppliers</t>
  </si>
  <si>
    <t>International suppliers</t>
  </si>
  <si>
    <t>Local procurement in terms of spend</t>
  </si>
  <si>
    <t>National procurement in terms of spend</t>
  </si>
  <si>
    <t>International procurement in terms of spend</t>
  </si>
  <si>
    <t>Indigenous businesses engaged</t>
  </si>
  <si>
    <t>Indigenous businesses contracted</t>
  </si>
  <si>
    <t>Indigenous businesses uncontracted</t>
  </si>
  <si>
    <t>Influenceable spend with Indigenous businesses in our supply chain</t>
  </si>
  <si>
    <t>Definitions and Assumptions:</t>
  </si>
  <si>
    <t>Local: In Australia local spend is defined at a ‘state’ level – where the supplier is registered and where the supplier’s majority spend is supporting our projects only within that state. In other regions ‘local’ is still defined as suppliers registered and supporting our projects within that region</t>
  </si>
  <si>
    <t xml:space="preserve">National: In Australia national spend is defined where a supplier supports multiple projects across more than one state. </t>
  </si>
  <si>
    <t xml:space="preserve">International: The supplier supports a region but is registered outside of that region. </t>
  </si>
  <si>
    <t>Note: 2022 figures may be slightly different to what was reported in the 2022 Thiess Sustainability Report due to more accurate data being available for inclusion in updated figures published here.</t>
  </si>
  <si>
    <t>Compliance Data</t>
  </si>
  <si>
    <t>% of management systems certified to ISO14001</t>
  </si>
  <si>
    <t>Total environmental incidents</t>
  </si>
  <si>
    <t>Class 1 incidents</t>
  </si>
  <si>
    <t>Class 2 incidents</t>
  </si>
  <si>
    <t>Class 3 incidents</t>
  </si>
  <si>
    <t>Legal compliance incidents (included in Total environmental incidents)</t>
  </si>
  <si>
    <t>Community complaints received</t>
  </si>
  <si>
    <t xml:space="preserve">Violations of legal obligations/regulations resulting in fines </t>
  </si>
  <si>
    <t>Unauthorised cultural heritage breaches</t>
  </si>
  <si>
    <t>Significant fines and non-monetary sanctions for non-compliance:</t>
  </si>
  <si>
    <t>Total monetary value of significant fines</t>
  </si>
  <si>
    <t>$AUD</t>
  </si>
  <si>
    <t>Total number of non-monetary sanctions</t>
  </si>
  <si>
    <t>Cases brought through dispute resolution mechanisms</t>
  </si>
  <si>
    <t>Class 1 environmental incident: High severity environmental impact(s) of local or greater scale significance. Major loss of environmental values that are widespread and/or long-term. Significant breach of legislation or approval conditions</t>
  </si>
  <si>
    <t>Class 2 environmental incident: Moderate severity environmental impact(s) within or outside the site boundary. Damage to environmental values that persist in the short to medium term. Moderate to serious non-compliance with legislation or approval conditions</t>
  </si>
  <si>
    <t>Class 3 environmental incident: Low severity environmental impact(s) within or outside site boundary. Impact(s) are promptly reversible. Minor technical breach of legislation or approval condition</t>
  </si>
  <si>
    <t>Legal compliance incidents: non-compliance with regulatory obligation, usually expressed in a licence, permit or other approval</t>
  </si>
  <si>
    <t>Health &amp; Safety Compliance</t>
  </si>
  <si>
    <t>Total fatalities (Class 1 Injury)</t>
  </si>
  <si>
    <t>0*</t>
  </si>
  <si>
    <t>Total permanent disabling injury (Class 1 Injury)</t>
  </si>
  <si>
    <t>0**</t>
  </si>
  <si>
    <t>Potential Class 1 (PC1) incidents</t>
  </si>
  <si>
    <t xml:space="preserve">Total Recordable Injury (TRI) frequency rate </t>
  </si>
  <si>
    <t>TRIs/MhW</t>
  </si>
  <si>
    <t>Lost Time Injury (LTI) frequency rate</t>
  </si>
  <si>
    <t>LTI/MhW</t>
  </si>
  <si>
    <t>Health and Safety (H&amp;S) lead indicators</t>
  </si>
  <si>
    <t>Safety Leadership Score (SLS)</t>
  </si>
  <si>
    <t>NA***</t>
  </si>
  <si>
    <t>Action management on time close out</t>
  </si>
  <si>
    <t>Critical Control Verifications (CCVs) completed</t>
  </si>
  <si>
    <t>Audits – H&amp;S management system and critical risk (TSEs)  completed as scheduled</t>
  </si>
  <si>
    <t>Audits – repeat Critical Control Major Non-Conformances (CCMNCs) </t>
  </si>
  <si>
    <t>Audits – action management on time close out</t>
  </si>
  <si>
    <t xml:space="preserve">Million hours worked </t>
  </si>
  <si>
    <t>MhW</t>
  </si>
  <si>
    <t>Class 1 injury: A work-related event or occupational illness that results in the death of a worker or a work-related event that results in an injury that permanently affects the future employment of an individual. The work-related injury may be either acute or chronic in nature</t>
  </si>
  <si>
    <t>Critical Control Verifications: The process used to verify the effective implementation of critical controls within our business</t>
  </si>
  <si>
    <t>TSEs: Thiess Safety Essentials</t>
  </si>
  <si>
    <t>* Thiess only</t>
  </si>
  <si>
    <t>** Due to a change in classification this number is less than what was reported in the 2022 Thiess Group Sustainability Report</t>
  </si>
  <si>
    <t>*** RTL data is included in the overall Group SLS figure and tracked internally. RTL are in the process of transitioning to an updated risk verification program so individual results will be reported once a full data set is available for the reporting time period</t>
  </si>
  <si>
    <t>Context</t>
  </si>
  <si>
    <r>
      <t xml:space="preserve">The Thiess Group provides contractually defined mining and civil infrastructure construction services to our clients and is not involved in the sale of any product or resource. The Group's Scope 1 (direct) and Scope 2 (indirect) organisational boundary, determined to allow value chain mapping, is only inclusive of the emissions at facilities where the Group has operational control and there is no Reporting Transfer Certificate (RTC) in place as defined in the </t>
    </r>
    <r>
      <rPr>
        <i/>
        <sz val="11"/>
        <rFont val="Arial"/>
        <family val="2"/>
      </rPr>
      <t>National Greenhouse and Energy Reporting (NGER) Act 2007</t>
    </r>
    <r>
      <rPr>
        <sz val="11"/>
        <rFont val="Arial"/>
        <family val="2"/>
      </rPr>
      <t>. For 2023 this includes our offices, workshops and rebuild centres. Scope 1 also includes emissions from fuel combustion in Thiess Group owned or controlled light vehicles which are refuelled offsite and no reimbursement for the fuel is received from the client, and Thiess Group owned or controlled assets at civil projects which are refuelled onsite and no volumes are provided to the client or reimbursement for the fuel is received. It does not include emissions from fuel combustion or electricity use at the mining projects where the Group operates. 
Emissions from fuel combustion in fleet we operate on mine sites are included in our clients’ Scope 1 inventories and included in our Scope 3 inventory. However we capture and report these emissions under a separate Scope 3 category created to acknowledge our influence over these emissions, ensure we remain focussed on reducing them, and more easily include them in our emission reduction targets. 
The Thiess Group's value chain does not include client owned and reported project emissions such as the lifecycle emissions (downstream processing and uses) or bi-products (fugitive emissions) of any resources (products) as the Group at no point owns or benefits from their sale.  </t>
    </r>
  </si>
  <si>
    <t>Methodology</t>
  </si>
  <si>
    <t>The Group's emissions are calculated using methodologies consistent with the Greenhouse Gas (GHG) Protocol: A Corporate Accounting and Reporting Standard with reference to GHG Protocol guidance documents including GHG Protocol Corporate Value Chain (Scope 3) Accounting and Reporting Standard (Scope 3 Standard) and GHG Protocol Technical Guidance for Calculating Scope 3 Emissions (Scope 3 Guidance) as required. 
Our 2023 Sustainability Report and reported emissions data was prepared with reference to the Global Reporting Initiative (GRI) Standards and Taskforce on Climate-related Financial Disclosures (TCFD) framework which recommends that organisations report on “Scope 1, Scope 2 and, if appropriate, Scope 3 greenhouse gas emissions, and the related risks”.  
Emissions factors for Scope 1 have been sourced from the Australian National Greenhouse Accounts (NGA) Factors (2023) and Scope 2 from the Australian National Greenhouse Accounts (NGA) Factors (2023) and from the Carbon Footprint which details international country-level grid electricity factors. A combination of factors from the NGA, the GHG Protocol’s Quantis suite (factors derived from WIOD &amp; Ecoinvent V2 databases) and the United States Environmental Protection Agency (US EPA) have been used for Scope 3. Thiess Group acknowledges the decommissioning of the Quantis database in August 2023 and aims to transition to a newly approved database for Scope 3 calculations in 2024.</t>
  </si>
  <si>
    <t>Double Counting</t>
  </si>
  <si>
    <r>
      <t xml:space="preserve">The GHG Protocol stipulates that emission "scopes are defined to ensure that two or more companies do not account for the same emission within scope 1 or scope 2. By properly accounting for emissions as scope 1, scope 2 and scope 3, companies avoid double counting within scope 1 and scope 2". Our clients report project emissions, including emissions from fuel combustion from all mine site fleet, in their scope 1 inventory. Therefore, to avoid double-counting and to correctly identify our indirect emissions, emissions from fuel combustion in the Group operated fleet at mines we operate at is included in our Scope 3 inventory. This ensures there are no unintended implications for carbon trading schemes and mandatory government reporting programs such as those required under the </t>
    </r>
    <r>
      <rPr>
        <i/>
        <sz val="11"/>
        <color theme="1"/>
        <rFont val="Arial"/>
        <family val="2"/>
      </rPr>
      <t>National Greenhouse and Energy Reporting (NGER) Act, 2007</t>
    </r>
    <r>
      <rPr>
        <sz val="11"/>
        <color theme="1"/>
        <rFont val="Arial"/>
        <family val="2"/>
      </rPr>
      <t>, in Australia. However we acknowledge our ability to influence these emissions and are committed to working with our clients on emissions reduction initiatives.</t>
    </r>
  </si>
  <si>
    <t>Assurance</t>
  </si>
  <si>
    <t>In 2023, we began discussions with independent external assurance organisations regarding provision of limited assurance for the Group's emissions data. We are aiming to progress to undertaking limited assurance of key sustainability metrics in 2024 which may include emissions data.</t>
  </si>
  <si>
    <t>Organisational Boundary</t>
  </si>
  <si>
    <r>
      <t xml:space="preserve">The Thiess Group uses the operational control approach for determining organisational boundaries and accounts for all GHG emissions which it has operational control over. This is applied across scopes 1, 2 and 3 as appropriate to better define the environmental impacts of our business. 
To allow for transparent separation of activity data between the scopes, we have applied the </t>
    </r>
    <r>
      <rPr>
        <i/>
        <sz val="11"/>
        <color rgb="FF000000"/>
        <rFont val="Arial"/>
        <family val="2"/>
      </rPr>
      <t>NGER Act 2007</t>
    </r>
    <r>
      <rPr>
        <sz val="11"/>
        <color rgb="FF000000"/>
        <rFont val="Arial"/>
        <family val="2"/>
      </rPr>
      <t xml:space="preserve"> definition of operational control and, to align with GHG Protocol requirements and our clients’ emissions reporting, facilities that have an RTC in place are deemed outside of our operational control. 
The chosen reporting timeline is the calendar year. The Group’s Scope 1 and 2 base year is defined as 2019 and Scope 3 baseline year is defined as 2022.</t>
    </r>
  </si>
  <si>
    <t>Changes from 2022</t>
  </si>
  <si>
    <t>In 2023 our Scope 1 emissions also include emissions from transport fuel used in Thiess Group owned or controlled light vehicles which are refuelled offsite and no reimbursement for the fuel is provided by a client. This includes refuelling that occurs onsite for our MACA civil projects where volumes are not provided to the client and no direct reimbursement from the client for the fuel is received. Our Scope 2 emissions now include emissions from electricity used at our Sangatta project camp and Weda Bay project camp and office in Indonesia where electricity is not provided by the client. Emissions factors were also updated to reflect the latest National Greenhouse Accounts factors released in February 2022. 
MACA Scope 1, Scope 2 and Scope 3 Category 0 data was collected and reported as per Thiess Group methodology in 2023 and we began to capture MACA data for other Scope 3 categories. We also used the Group's reporting boundaries to review, recalculate and report MACA Scope 1 and 2 emissions data for 2022. We captured all Scope 1 emissions from MACA offices, workshops and rebuild centres as well as emissions from assets refuelled onsite at key MACA civil projects with no reimbursement from the client as per our new Scope 1 definition. MACA emissions data capture and reporting will continue to be further improved in 2024.</t>
  </si>
  <si>
    <t>Scope 1 and 2 Emissions</t>
  </si>
  <si>
    <t>Category</t>
  </si>
  <si>
    <t>Boundary</t>
  </si>
  <si>
    <t>Exclusions</t>
  </si>
  <si>
    <t>Data Source</t>
  </si>
  <si>
    <t xml:space="preserve">Direct GHG emissions from facilities where the Group has operational control, and no RTC is in place. This includes all Group owned or controlled offices and rebuild centres. From 2023 it also includes:
* Emissions from fuel used in Thiess Group owned or controlled light vehicles which are refuelled offsite and no reimbursement for the fuel is provided by a client; and
* Fuel used in Thiess Group owned or controlled assets at civil projects which are refuelled onsite and no fuel volumes are provided to the client and there is no direct reimbursement from the client for fuel.  </t>
  </si>
  <si>
    <t>Emissions from fuel used in Thiess Group operated fleet at facilities where our client has operational control or a RTC is in place (reported in Scope 3). This includes all of our mining projects.
Offsite refuelling of light vehicles where the Group is reimbursed for fuel by the client.
Onsite refuelling of light vehicles where the client organises and pays for the bulk fuel delivery to site and receive fuel volumes.</t>
  </si>
  <si>
    <t xml:space="preserve">The recorded value for fuel issued by each asset is multiplied by the appropriate emissions factor based on fuel type. This allows an estimate of GHG emissions output to be obtained. </t>
  </si>
  <si>
    <t xml:space="preserve">NGA factors (August 2023) 
Internal fuel capture systems   
PowerBI Sustainability Report </t>
  </si>
  <si>
    <t>Scope 2 emissions</t>
  </si>
  <si>
    <t xml:space="preserve">Indirect GHG emissions from purchased energy used at facilities where Thiess Group has operational control and no RTC is in place.  In 2023 this includes all Group owned or controlled offices and rebuild centres, plus electricity used at the Sangatta project camp and Weda Bay project camp and office in Indonesia where electricity is not provided by the client. </t>
  </si>
  <si>
    <t>Electricity used by the Thiess Group at facilities where our client has operational control or a RTC is in place. This includes all of our mining projects excluding the Sangatta project camp and Weda Bay project camp and office.</t>
  </si>
  <si>
    <t xml:space="preserve">Emissions are calculated using the recorded electricity data for each Group owned and operated facility multiplied by the relevant emissions factor based on location of production. The calculation allows tonnes of CO2e to be generated by multiplying the factor by megawatt hours consumed. </t>
  </si>
  <si>
    <t>Australia: NGA factors (August 2023)
Indonesia, India, Chile, Mongolia, USA: Carbon Footprint 2023, country specific electricity grid GHG emissions factors, v1.1 release 2023 
Internal electricity capture systems
PowerBI Sustainability report</t>
  </si>
  <si>
    <t>Scope 3 Emissions</t>
  </si>
  <si>
    <t>Note: not all suppliers from all Thiess Group companies are included in our Scope 3 emissions calculations. We continue to work on improving our capture of Scope 3 emissions data in our value chain.</t>
  </si>
  <si>
    <t>Other
Fuel combustion in Group operated fleet</t>
  </si>
  <si>
    <t xml:space="preserve">Emissions from fuel combustion in Group operated assets at facilities where clients have operational control or a Reporting Transfer Certificate (RTC) is in place (emissions reported in client scope 1 inventory). 
Includes combustion of diesel in Group operated mining fleet and project light vehicles.
Also includes emissions from fuel used in Thiess Group owned or controlled light vehicles which are refuelled offsite and fuel is reimbursed by the client. </t>
  </si>
  <si>
    <t>Emissions from fuel combustion at Group controlled facilities and:
* Emissions from fuel used in Thiess Group owned or controlled light vehicles which are refuelled offsite and no reimbursement for the fuel is provided by a client; and
* Fuel used in Thiess Group owned or controlled assets at civil projects which are refuelled onsite and no fuel volumes are provided to the client and there is no direct reimbursement from the client for fuel.  
which are captured in Scope 1.</t>
  </si>
  <si>
    <t>Fuel issued data (L) from all operated assets combined with relevant emissions factors from the NGA database.</t>
  </si>
  <si>
    <t>Internal fuel capture systems
NGA factors (August 2023)
GHG Protocol</t>
  </si>
  <si>
    <t>1. Purchased goods and services  </t>
  </si>
  <si>
    <t>Emissions from production and transport of purchased goods and services acquired in the reporting year.
Spend associated with fuel and energy, logistics, business travel and employee commuting are not included in this category but are included elsewhere in the scope 3 inventory.  </t>
  </si>
  <si>
    <t>Spend that does not produce emissions (fixed payments, tax, dividends etc). </t>
  </si>
  <si>
    <t>GHG Protocol Quantis Suite (QS3) used for a spend based reporting approach. Internal procurement categories assigned appropriate emissions factors from QS3 Evaluator tool’s database.  
The International Standard Industrial Classification of all Economic Activities was utilised to assist with the assigning of categories. </t>
  </si>
  <si>
    <t>Quantis for spend based emissions factors  
GHG Protocol 
Internal Procurement Database  
UN Classification </t>
  </si>
  <si>
    <t>2. Capital goods</t>
  </si>
  <si>
    <t>Upstream emissions from the purchase of capital infrastructure and equipment which will be utilized by the Group to provide its services.   </t>
  </si>
  <si>
    <t>QS3 and internal capital spend data used. Capex spend was allocated to the most relevant emissions factor within the QS3 database. Any remaining unclassified spend was assigned to the general Mining and Quarrying category within the tool. </t>
  </si>
  <si>
    <t>Quantis for spend based emissions factors  
GHG Protocol 
Internal Procurement Database </t>
  </si>
  <si>
    <t>3. Fuel and energy related activities</t>
  </si>
  <si>
    <t>Emissions from the extraction, production, and transportation of fuels from facilities and sites where the Group has operational control (Scope 1).</t>
  </si>
  <si>
    <t>Does not account for extraction, production and transportation of fuels and energy at sites or leased assets where the Group does not have operational control or there is a RTC in place (Scope 3).</t>
  </si>
  <si>
    <t>Fuel and electricity consumption data captured in Group Scope 1 and 2 inventory with relevant National Greenhouse Accounts Factors (NGA) (2023). </t>
  </si>
  <si>
    <t>NGA factors (August 2023)
GHG Protocol 
Fuel and electricity data from internal systems</t>
  </si>
  <si>
    <t>4. Upstream transportation and distribution  </t>
  </si>
  <si>
    <t>Emissions incurred through the movement of products and services where the Group pays for transport and logistics costs. This involves transport between the Group's facilities as well as the movement of goods between its operations and suppliers. </t>
  </si>
  <si>
    <t xml:space="preserve">Employee commuting emissions captured in the same internal database are excluded from this category as they are accounted for in (7). </t>
  </si>
  <si>
    <t>Uses a spend based approach for currently classified logistics suppliers. An Emissions factors for each different mode of transportation is sourced from QS3.</t>
  </si>
  <si>
    <t>Freight and logistics data from internal systems
Quantis Suite 3
GHG Protocol</t>
  </si>
  <si>
    <t>5. Waste generated in operations </t>
  </si>
  <si>
    <t xml:space="preserve">Emissions associated with waste produced by the Group including general waste, recycling, timber and metal disposal and recycling, and disposal of tyres, oil and hazardous materials. </t>
  </si>
  <si>
    <t>Wastewater 
MACA and RTL waste data not available</t>
  </si>
  <si>
    <t xml:space="preserve">NGA (2023) emissions factors for all applicable waste streams. Where there is not an appropriate NGA factor, the US EPA factors have been sued. Waste data currently captured in internal systems and covered to emissions based on tonnes disposed / recycled. </t>
  </si>
  <si>
    <t>Waste data from internal systems
NGA factors (August 2023)
US EPA emissions factors 
GHG Protocol</t>
  </si>
  <si>
    <t>6. Business travel  </t>
  </si>
  <si>
    <t xml:space="preserve">Includes emissions estimates from all domestic and international business travel providers the Group uses, primarily hire car and airline travel. </t>
  </si>
  <si>
    <t>Uber 
Travel providers who have not provided data prior to report date 
Company buses and cars included in Scope 1</t>
  </si>
  <si>
    <t xml:space="preserve">Data provided by third-party travel providers. Where emissions data is not provided by the travel provider it is calculated based on travel distance and mode of transportation using US EPA emissions factors.   </t>
  </si>
  <si>
    <t xml:space="preserve">GHG Protocol 
US EPA emissions factors
Third party travel providers  </t>
  </si>
  <si>
    <t>7. Employee commuting  </t>
  </si>
  <si>
    <t>Emissions produced from the commuting of all employees from place of residence to work. </t>
  </si>
  <si>
    <t>FIFO emissions as they are not materially large to the Group</t>
  </si>
  <si>
    <t>Regional employee data combined with relevant QS3 emissions factor.</t>
  </si>
  <si>
    <t xml:space="preserve">Quantis 
GHG Protocol 
Employee data from internal systems </t>
  </si>
  <si>
    <t>8. Upstream leased assets</t>
  </si>
  <si>
    <t>N/A</t>
  </si>
  <si>
    <t>9. Downstream transportation and distribution</t>
  </si>
  <si>
    <t>10. Processing of sold products </t>
  </si>
  <si>
    <t xml:space="preserve">11. Use of Sold Products </t>
  </si>
  <si>
    <t>12. End of Life Treatment of Sold Products  </t>
  </si>
  <si>
    <t>13. Downstream Leased Assets  </t>
  </si>
  <si>
    <t xml:space="preserve">Emissions from assets owned by Group which are currently leased to other entities. Applicable primarily to the leasing of mobile mining equipment.  </t>
  </si>
  <si>
    <t xml:space="preserve">Fleetco </t>
  </si>
  <si>
    <t>Fuel issued data (L) from assets owned by Group which are leased to other entities combined with relevant emissions factors from the NGA database.</t>
  </si>
  <si>
    <t>14. Franchises  </t>
  </si>
  <si>
    <t>15. Investments</t>
  </si>
  <si>
    <t>Note: Due to the inherent uncertainty and limitations in measuring emissions using the calculation methodologies utilised, we note that all emissions data are estimates. Where data is not available due to timing, we apply a reasonable estimation methodology. As reporting improves in other parts of our value chain and methodology of accounting for emissions evolves, we will seek to improve our own reporting accordingly.</t>
  </si>
  <si>
    <t>Materiality Assessment</t>
  </si>
  <si>
    <t>Approach</t>
  </si>
  <si>
    <t>In 2022 Thiess engaged Deloitte to complete a GRI aligned materiality assessment to help us better understand stakeholder views and expectations regarding ESG, and respond to material sustainability risks and opportunities. The approach referenced the Global Reporting Initiative (GRI) standards, and was informed by four key inputs – internal documentation review, reporting and regulatory standards, market trend analysis and peer benchmarking. These inputs formed a view on ESG topics most important to Thiess' stakeholders. The Thiess ESG team then participated in a workshop to determine the impact of these ESG topics on the business. The topics were prioritised, then developed into a materiality matrix (shown below). 
Following the Group's acquisition of MACA in late 2022, the ESG team and MACA representatives reviewed the materiality assessment in 2023 to ensure alignment and identify any gaps for the Group. It was established that while the current materiality assessment generally reflected the material issues for all Group businesses, we would aim to refresh the assessment in 2024 to ensure it adequately captures and better represents material issues for all Group companies and stakeholders.</t>
  </si>
  <si>
    <t>Internal Document Review</t>
  </si>
  <si>
    <t>The document review included review of key internal documents such as sustainability and climate change strategies, supporting information, reports, datasets and stakeholder input. This was used to identify key ESG priorities at Thiess and provide a starting point for refinement following the landscape assessment and further stakeholder analysis. Stakeholder surveys were also used to inform this part of the assessment process.</t>
  </si>
  <si>
    <t>Review of standards, market trends and peers</t>
  </si>
  <si>
    <r>
      <t xml:space="preserve">An assessment of relevant sustainability standards and guidelines was completed to understand priority focus areas from a reporting perspective. Key standards reviewed included the Sustainability Accounting Standards Board (SASB), Global Reporting Initiative (GRI) Standards, Taskforce on Climate-related Financial Disclosures (TCFD) framework and International Sustainability Standards Board (ISSB) disclosure requirements. Relevant sustainability regulations (current and upcoming) were also reviewed to understand priority focus areas from a regulatory compliance perspective. Regulations reviewed included </t>
    </r>
    <r>
      <rPr>
        <i/>
        <sz val="11"/>
        <color theme="1"/>
        <rFont val="Arial"/>
        <family val="2"/>
      </rPr>
      <t>Australian Modern Slavery Act (2018)</t>
    </r>
    <r>
      <rPr>
        <sz val="11"/>
        <color theme="1"/>
        <rFont val="Arial"/>
        <family val="2"/>
      </rPr>
      <t xml:space="preserve">, the Safeguard Mechanism (under the </t>
    </r>
    <r>
      <rPr>
        <i/>
        <sz val="11"/>
        <color theme="1"/>
        <rFont val="Arial"/>
        <family val="2"/>
      </rPr>
      <t>NGER Act 2007</t>
    </r>
    <r>
      <rPr>
        <sz val="11"/>
        <color theme="1"/>
        <rFont val="Arial"/>
        <family val="2"/>
      </rPr>
      <t xml:space="preserve">), the </t>
    </r>
    <r>
      <rPr>
        <i/>
        <sz val="11"/>
        <color theme="1"/>
        <rFont val="Arial"/>
        <family val="2"/>
      </rPr>
      <t>Australian Climate Change Act 2022</t>
    </r>
    <r>
      <rPr>
        <sz val="11"/>
        <color theme="1"/>
        <rFont val="Arial"/>
        <family val="2"/>
      </rPr>
      <t>, and emerging international regulations.
A market trend analysis was undertaken to explore market dynamics and key industry trends relating to ESG issues. Macro and sector level trends were assessed to understand key ESG issues relevant to the market and identify topics most relevant to our stakeholders. Common material issues were identified for consideration in Thiess' materiality assessment.
Peer benchmarking was also undertaken as part of the assessment to understand Thiess' peers sustainability approach and material topics to inform the refinement of Thiess' topics for consideration.</t>
    </r>
  </si>
  <si>
    <t>Stakeholder Analysis</t>
  </si>
  <si>
    <t>Internal and external stakeholder perspectives were analysed through the materiality assessment to define and prioritise Thiess' material ESG topics. Topics were assessed according to their importance to Thiess' stakeholders, and impact on Thiess' business. The process highlighted key stakeholders for further engagement and, using surveys, strategy documents and an ESG Workshop, direct and indirect input was sought from these key stakeholders. A prioritised list of material topics was then validated by the Thiess ESG team.</t>
  </si>
  <si>
    <t>Outcomes</t>
  </si>
  <si>
    <t>The two most material ESG topics that emerged were Climate Change and Energy, Emissions and Decarbonisation. The next three were all social topics – Job Creation, Skills and Talent Attraction, Diversity &amp; Inclusion, and Community Engagement &amp; Investment. The ESG team then grouped the topics into three clusters – Strategic, Core and Compliance – which were used to inform business strategy development. Focus was given to Strategic topics which were elevated within Thiess’ sustainability agenda.</t>
  </si>
  <si>
    <r>
      <t>Strategic</t>
    </r>
    <r>
      <rPr>
        <sz val="11"/>
        <rFont val="Arial"/>
        <family val="2"/>
      </rPr>
      <t> </t>
    </r>
  </si>
  <si>
    <r>
      <t>Core</t>
    </r>
    <r>
      <rPr>
        <sz val="11"/>
        <rFont val="Arial"/>
        <family val="2"/>
      </rPr>
      <t> </t>
    </r>
  </si>
  <si>
    <r>
      <t>Compliance</t>
    </r>
    <r>
      <rPr>
        <sz val="11"/>
        <rFont val="Arial"/>
        <family val="2"/>
      </rPr>
      <t> </t>
    </r>
  </si>
  <si>
    <r>
      <t>Climate Change</t>
    </r>
    <r>
      <rPr>
        <sz val="11"/>
        <color rgb="FF77993C"/>
        <rFont val="Arial"/>
        <family val="2"/>
      </rPr>
      <t> </t>
    </r>
  </si>
  <si>
    <r>
      <t>Responsible Supply Chain</t>
    </r>
    <r>
      <rPr>
        <sz val="11"/>
        <color rgb="FF00AAB4"/>
        <rFont val="Arial"/>
        <family val="2"/>
      </rPr>
      <t> </t>
    </r>
  </si>
  <si>
    <r>
      <t>Land &amp; Waste Management</t>
    </r>
    <r>
      <rPr>
        <sz val="11"/>
        <color rgb="FF77993C"/>
        <rFont val="Arial"/>
        <family val="2"/>
      </rPr>
      <t> </t>
    </r>
  </si>
  <si>
    <r>
      <t>Energy, Emissions &amp; Decarbonisation</t>
    </r>
    <r>
      <rPr>
        <sz val="11"/>
        <color rgb="FF77993C"/>
        <rFont val="Arial"/>
        <family val="2"/>
      </rPr>
      <t> </t>
    </r>
  </si>
  <si>
    <r>
      <t>Human Rights, Modern Slavery &amp; Conflict Awareness</t>
    </r>
    <r>
      <rPr>
        <sz val="11"/>
        <color rgb="FF595378"/>
        <rFont val="Arial"/>
        <family val="2"/>
      </rPr>
      <t> </t>
    </r>
  </si>
  <si>
    <r>
      <t>Risk &amp; Compliance</t>
    </r>
    <r>
      <rPr>
        <sz val="11"/>
        <color rgb="FF00AAB4"/>
        <rFont val="Arial"/>
        <family val="2"/>
      </rPr>
      <t> </t>
    </r>
  </si>
  <si>
    <r>
      <t>Job Creation, Skills and Talent Attraction</t>
    </r>
    <r>
      <rPr>
        <sz val="11"/>
        <color rgb="FF595378"/>
        <rFont val="Arial"/>
        <family val="2"/>
      </rPr>
      <t> </t>
    </r>
  </si>
  <si>
    <r>
      <t>Health, Safety &amp; Wellbeing</t>
    </r>
    <r>
      <rPr>
        <sz val="11"/>
        <color rgb="FF595378"/>
        <rFont val="Arial"/>
        <family val="2"/>
      </rPr>
      <t> </t>
    </r>
  </si>
  <si>
    <r>
      <t>Land &amp; Resource Rights</t>
    </r>
    <r>
      <rPr>
        <sz val="11"/>
        <color rgb="FF595378"/>
        <rFont val="Arial"/>
        <family val="2"/>
      </rPr>
      <t> </t>
    </r>
  </si>
  <si>
    <r>
      <t>Diversity &amp; Inclusion</t>
    </r>
    <r>
      <rPr>
        <sz val="11"/>
        <color rgb="FF595378"/>
        <rFont val="Arial"/>
        <family val="2"/>
      </rPr>
      <t> </t>
    </r>
  </si>
  <si>
    <r>
      <t>Governance, Ethics &amp; Transparency</t>
    </r>
    <r>
      <rPr>
        <sz val="11"/>
        <color rgb="FF00AAB4"/>
        <rFont val="Arial"/>
        <family val="2"/>
      </rPr>
      <t> </t>
    </r>
  </si>
  <si>
    <r>
      <t>Air Quality</t>
    </r>
    <r>
      <rPr>
        <sz val="11"/>
        <color rgb="FF77993C"/>
        <rFont val="Arial"/>
        <family val="2"/>
      </rPr>
      <t> </t>
    </r>
  </si>
  <si>
    <r>
      <t>Community Engagement &amp; Investment</t>
    </r>
    <r>
      <rPr>
        <sz val="11"/>
        <color rgb="FF595378"/>
        <rFont val="Arial"/>
        <family val="2"/>
      </rPr>
      <t> </t>
    </r>
  </si>
  <si>
    <r>
      <t>Water Management</t>
    </r>
    <r>
      <rPr>
        <sz val="11"/>
        <color rgb="FF77993C"/>
        <rFont val="Arial"/>
        <family val="2"/>
      </rPr>
      <t> </t>
    </r>
  </si>
  <si>
    <r>
      <t>Tailings Management</t>
    </r>
    <r>
      <rPr>
        <sz val="11"/>
        <color rgb="FF77993C"/>
        <rFont val="Arial"/>
        <family val="2"/>
      </rPr>
      <t> </t>
    </r>
  </si>
  <si>
    <r>
      <t>Circular Economy</t>
    </r>
    <r>
      <rPr>
        <sz val="11"/>
        <color rgb="FF77993C"/>
        <rFont val="Arial"/>
        <family val="2"/>
      </rPr>
      <t> </t>
    </r>
  </si>
  <si>
    <r>
      <t>Mine Closure &amp; Rehabilitation</t>
    </r>
    <r>
      <rPr>
        <sz val="11"/>
        <color rgb="FF77993C"/>
        <rFont val="Arial"/>
        <family val="2"/>
      </rPr>
      <t> </t>
    </r>
  </si>
  <si>
    <r>
      <t>Indigenous Rights</t>
    </r>
    <r>
      <rPr>
        <sz val="11"/>
        <color rgb="FF595378"/>
        <rFont val="Arial"/>
        <family val="2"/>
      </rPr>
      <t> </t>
    </r>
  </si>
  <si>
    <r>
      <t xml:space="preserve">Key: </t>
    </r>
    <r>
      <rPr>
        <sz val="11"/>
        <color rgb="FF77993C"/>
        <rFont val="Arial"/>
        <family val="2"/>
      </rPr>
      <t>Environment</t>
    </r>
    <r>
      <rPr>
        <sz val="11"/>
        <rFont val="Arial"/>
        <family val="2"/>
      </rPr>
      <t xml:space="preserve">, </t>
    </r>
    <r>
      <rPr>
        <sz val="11"/>
        <color rgb="FF595378"/>
        <rFont val="Arial"/>
        <family val="2"/>
      </rPr>
      <t>Social</t>
    </r>
    <r>
      <rPr>
        <sz val="11"/>
        <rFont val="Arial"/>
        <family val="2"/>
      </rPr>
      <t xml:space="preserve">, </t>
    </r>
    <r>
      <rPr>
        <sz val="11"/>
        <color rgb="FF00AAB4"/>
        <rFont val="Arial"/>
        <family val="2"/>
      </rPr>
      <t>Governance</t>
    </r>
    <r>
      <rPr>
        <sz val="11"/>
        <rFont val="Arial"/>
        <family val="2"/>
      </rPr>
      <t xml:space="preserve"> </t>
    </r>
  </si>
  <si>
    <t>The materiality assessment, reviewed with consideration of the United Nations Sustainability Development Goals (UN SDGs) and Thiess’ internal language, was then used to develop a Sustainability Framework for the business. The Sustainability Framework outlines key material topics for Thiess under our three key ESG commitments. It assists in structuring our sustainability approach and reporting. Within this framework, some material issues from the materiality assessment have been grouped for simplicity and incorporated into the framework topic definition.</t>
  </si>
  <si>
    <t>Materiality Matrix and Sustainability Framework</t>
  </si>
  <si>
    <t>Material Topic Definitions</t>
  </si>
  <si>
    <t>Environment</t>
  </si>
  <si>
    <t>Environmental compliance is included under each environmental material topic</t>
  </si>
  <si>
    <t>Energy &amp; emissions includes climate change risk, adaptation and transition and the Thiess Group's actions to build resilience across the business, and our energy consumption and emissions. It is inclusive of scope 1 and 2 greenhouse gas emissions from our offices, workshops and rebuild centres, and scope 3 emissions from fleet we operate along with other emissions from our value chain. It includes carbon abatement through decarbonisation initiatives and diversification of operations, and offset development. Emissions also includes dust and other emissions generated by our operations and how they might affect air quality including impacts on the surrounding environment and communities.</t>
  </si>
  <si>
    <t>Land &amp; biodiversity includes impacts of the Group's operations on biodiversity, and actions taken to protect and restore land and biodiversity values. It is inclusive of planning for mine closure including delivery of rehabilitation to create stable landforms and sustainable future land uses.</t>
  </si>
  <si>
    <t xml:space="preserve">Water management includes water withdrawal, consumption and discharge and actions taken to reduce our reliance upon and impact on water resources. </t>
  </si>
  <si>
    <t>Circular economy includes designing waste and pollution out of our processes and identifying value from normally wasteful by-products. It includes waste generated by our operations, including disposal, recycling and reuse, and actions taken to manage impacts of our waste.</t>
  </si>
  <si>
    <t>Social</t>
  </si>
  <si>
    <t xml:space="preserve">Employee wellbeing and development refers to protecting the physical and mental health of all employees and building a capable and sustainable workforce. This includes embedding processes with the aim of eliminating discrimination and harassment, ensuring fair employment in our business and supply chain, and ensuring the safety and security of all personnel, and investing in our people to attract and retain the best candidates including providing career development, education and training opportunities. </t>
  </si>
  <si>
    <t xml:space="preserve">Diversity and inclusion refers to all forms of diversity, including gender, beliefs, ethnicity, sexual orientation and disability at all levels of the organisation.  It includes encouraging diversity of thought, providing equal opportunities for career advancement, recognising and addressing inherent biases, and reporting transparently on diversity performance. It includes advancement and engagement of under-represented groups at all levels of the business. </t>
  </si>
  <si>
    <t xml:space="preserve">Community engagement and investment includes undertaking proactive and open engagement to understand community needs and work to meet expectations, reduce adverse impacts and contribute positive value for the communities we serve.  This includes local employment, engagement with First Nations businesses and mission-specific social enterprises throughout our supply chain. It includes engagement, impact assessment and development programs. </t>
  </si>
  <si>
    <t>Indigenous Peoples includes communication, engagement and partnership with Indigenous Peoples to develop an understanding and respect for their rights, interests and perspectives, building reconciliation and respect for cultural heritage. It includes engagement and development programs and monitoring standards along the supply chain to support this process.</t>
  </si>
  <si>
    <t>Governance</t>
  </si>
  <si>
    <t xml:space="preserve">Business Integrity </t>
  </si>
  <si>
    <t>Business integrity refers to governance and ethics including clear and documented lines of accountability for ESG considerations in business operations and decision making. Includes structure, role and performance evaluation of governance bodies within the Group. Business integrity includes application of our code of conduct and human rights standards, management of a grievance process, continuous oversight of risk and compliance with legal and regulatory requirements (including labour rights, data privacy, bribery and anti-corruption), and engagement with stakeholders to understand shifting regulatory and stakeholder contexts as part of ongoing compliance.</t>
  </si>
  <si>
    <t>Transparency includes taking accountability for our sustainability performance and providing transparent ESG disclosures. It includes open communication with our stakeholders including our stance on significant issues, member associations, external assurance of our processes, compliance with tax laws and reporting obligations, and payments to government.</t>
  </si>
  <si>
    <t>Responsible supply chain refers to interactions with our supply chain to integrate ESG considerations into business operations to the extent possible. This includes due diligence of supply chains to ensure that ESG considerations are being implemented including identification of suppliers at significant risk of child or forced labour.</t>
  </si>
  <si>
    <t>Association of Mining and Exploration Companies</t>
  </si>
  <si>
    <t>Asociación de Proveedores Industriales de laMinería (Aprimin) (Association of Industrial Mining Suppliers)</t>
  </si>
  <si>
    <t>Confederation of Indian Industry (CII)</t>
  </si>
  <si>
    <t>Asosiasi Jasa Pertambangan Indonesia/ASPINDO (Indonesian Mining Services Association/IMSA)</t>
  </si>
  <si>
    <t xml:space="preserve">Australian Chamber of Commerce Mongolia (AustCham Mongolia) </t>
  </si>
  <si>
    <t xml:space="preserve">Arizona Mining Association </t>
  </si>
  <si>
    <t>Australasian Institute of Mining and Metallurgy</t>
  </si>
  <si>
    <t xml:space="preserve">Australian Chilean Chamber of Commerce (AUSCHAM) </t>
  </si>
  <si>
    <t>Asosiasi Penambang Nikel Indonesia (Indonesian Nickel Miners Association)</t>
  </si>
  <si>
    <t xml:space="preserve">American Chamber of Commerce (AmCham) </t>
  </si>
  <si>
    <t xml:space="preserve">Colorado Mining Association </t>
  </si>
  <si>
    <t xml:space="preserve">Austmine </t>
  </si>
  <si>
    <t xml:space="preserve">Centro de estudios del cobre y la minería 
(CESCO) (Center for Copper and Mining 
Studies) </t>
  </si>
  <si>
    <t>Asosiasi Pertambangan Batubara Indonesia (Indonesian Coal Mining Association)</t>
  </si>
  <si>
    <t>Mongolian National Mining Association (MNMA)</t>
  </si>
  <si>
    <t>National Mining Association</t>
  </si>
  <si>
    <t>Chamber of Minerals and Energy of Western Australia</t>
  </si>
  <si>
    <t>Instituto de Ingenieros de Minas (Institute of 
Mining Engineers)</t>
  </si>
  <si>
    <t>Asosiasi Profesi Keselamatan Pertambangan Indonesia (Indonesian Mining Safety Professionals Association)</t>
  </si>
  <si>
    <t xml:space="preserve">Nevada Mining Association </t>
  </si>
  <si>
    <t xml:space="preserve">Minerals Council of Australia </t>
  </si>
  <si>
    <t>WIM Chile (Women in Mining Chile)</t>
  </si>
  <si>
    <t>Australian Business Chamber for Mining Infrastructure Energy &amp; Resources (Ausmincham)</t>
  </si>
  <si>
    <t xml:space="preserve">Utah Mining Association </t>
  </si>
  <si>
    <t>Mining3</t>
  </si>
  <si>
    <t>Indonesia Australia Business Council (IABC)</t>
  </si>
  <si>
    <t xml:space="preserve">Women in Mining USA </t>
  </si>
  <si>
    <t xml:space="preserve">New South Wales Minerals Council </t>
  </si>
  <si>
    <t>Indonesia Business Coalition for Women Empowerment (IBCWE)</t>
  </si>
  <si>
    <t>Wyoming Mining Association</t>
  </si>
  <si>
    <t>Queensland Resources Council</t>
  </si>
  <si>
    <t xml:space="preserve">Women in Mining and Energy </t>
  </si>
  <si>
    <t>Sustainable Minerals Institute</t>
  </si>
  <si>
    <t>General Disclosures</t>
  </si>
  <si>
    <t>GRI Standard</t>
  </si>
  <si>
    <t>Disclosure</t>
  </si>
  <si>
    <t>Location</t>
  </si>
  <si>
    <t>GRI 2: General Disclosures</t>
  </si>
  <si>
    <t>2-1</t>
  </si>
  <si>
    <t>Organisational details</t>
  </si>
  <si>
    <t>2-2</t>
  </si>
  <si>
    <t>Entities included in the organisation's sustainability reporting</t>
  </si>
  <si>
    <t>2-3</t>
  </si>
  <si>
    <t>Reporting period, frequency and contact point</t>
  </si>
  <si>
    <t>2-4</t>
  </si>
  <si>
    <t>Restatements of information</t>
  </si>
  <si>
    <t>2-5</t>
  </si>
  <si>
    <t xml:space="preserve">External assurance </t>
  </si>
  <si>
    <t>2-6</t>
  </si>
  <si>
    <t>Activities, value chain and other business relationships</t>
  </si>
  <si>
    <t>2-7</t>
  </si>
  <si>
    <t>Employees</t>
  </si>
  <si>
    <t>2-8</t>
  </si>
  <si>
    <t>Workers who are not employees</t>
  </si>
  <si>
    <t>2-9</t>
  </si>
  <si>
    <t>Governance structure and composition</t>
  </si>
  <si>
    <t>2-10</t>
  </si>
  <si>
    <t>Nomination and selection of the highest governance body</t>
  </si>
  <si>
    <t>2-11</t>
  </si>
  <si>
    <t xml:space="preserve">Chair of the highest governance body </t>
  </si>
  <si>
    <t>2-12</t>
  </si>
  <si>
    <t>Role of highest governance body in overseeing the management of impacts</t>
  </si>
  <si>
    <t>2-13</t>
  </si>
  <si>
    <t>Delegation of responsibility for managing impacts</t>
  </si>
  <si>
    <t>2-14</t>
  </si>
  <si>
    <t>Role of the highest governance body in sustainability reporting</t>
  </si>
  <si>
    <t>2-15</t>
  </si>
  <si>
    <t xml:space="preserve">Conflicts of interest </t>
  </si>
  <si>
    <t>2-16</t>
  </si>
  <si>
    <t>Communication of critical concerns</t>
  </si>
  <si>
    <t>2-17</t>
  </si>
  <si>
    <t>Collective knowledge of highest governance body</t>
  </si>
  <si>
    <t>2-18</t>
  </si>
  <si>
    <t>Evaluation of the performance of the highest governance body</t>
  </si>
  <si>
    <t>2-19</t>
  </si>
  <si>
    <t>Remuneration policies</t>
  </si>
  <si>
    <t>2-20</t>
  </si>
  <si>
    <t>Process to determine remuneration</t>
  </si>
  <si>
    <t>2-21</t>
  </si>
  <si>
    <t>Annual total compensation ratio</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</si>
  <si>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</si>
  <si>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</si>
  <si>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</si>
  <si>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</si>
  <si>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</si>
  <si>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</si>
  <si>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</si>
  <si>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</si>
  <si>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</si>
  <si>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</si>
  <si>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2-27</t>
  </si>
  <si>
    <t>Compliance with laws and regulations</t>
  </si>
  <si>
    <t>2-28</t>
  </si>
  <si>
    <t>Membership associations</t>
  </si>
  <si>
    <t>2-29</t>
  </si>
  <si>
    <t>Approach to stakeholder engagement</t>
  </si>
  <si>
    <t>2-30</t>
  </si>
  <si>
    <t>Collective bargaining agreements</t>
  </si>
  <si>
    <t>GRI 3: Material Topics</t>
  </si>
  <si>
    <t>3-1</t>
  </si>
  <si>
    <t>Process to determine material topics</t>
  </si>
  <si>
    <t>Sustainability Databook - Materiality tab</t>
  </si>
  <si>
    <t>3-2</t>
  </si>
  <si>
    <t>List of material topics</t>
  </si>
  <si>
    <t>Sustainability Databook - Materiality tab
2023 Sustainbility Report - page</t>
  </si>
  <si>
    <t>3-3</t>
  </si>
  <si>
    <t>Management of material topics</t>
  </si>
  <si>
    <t>Included in relevant material topic disclosure locations below</t>
  </si>
  <si>
    <t>Material topic specific disclosures</t>
  </si>
  <si>
    <t>Includes GRI Material topic disclosures and Coal Sector (CS) Standard disclosures
Where GRI Material Topic Standard column is blank the disclosures is an additional requirement as required under GRI 12: Coal Sector Standard</t>
  </si>
  <si>
    <t>GRI Material Topic Standard</t>
  </si>
  <si>
    <t>GRI 12: Coal Sector Standard Reference</t>
  </si>
  <si>
    <t>Climate Change and Emissions</t>
  </si>
  <si>
    <t>GRI 302: Energy</t>
  </si>
  <si>
    <t>12.1.1</t>
  </si>
  <si>
    <t>2023 Sustainability Report - page</t>
  </si>
  <si>
    <t xml:space="preserve">302-1 </t>
  </si>
  <si>
    <t>12.1.2</t>
  </si>
  <si>
    <t>Energy consumption within the organisation</t>
  </si>
  <si>
    <t>302-2</t>
  </si>
  <si>
    <t>12.1.3</t>
  </si>
  <si>
    <t>Energy consumption outside of the organisation</t>
  </si>
  <si>
    <t xml:space="preserve">302-3 </t>
  </si>
  <si>
    <t>12.1.4</t>
  </si>
  <si>
    <t>Energy intensity</t>
  </si>
  <si>
    <t>302-4</t>
  </si>
  <si>
    <t>Reduction of energy consumption</t>
  </si>
  <si>
    <t>302-5</t>
  </si>
  <si>
    <t>Reductions in energy requirements of products and services</t>
  </si>
  <si>
    <t>CS 12.1.1</t>
  </si>
  <si>
    <t>See GRI 302 Disclosure 3-3</t>
  </si>
  <si>
    <t>CS 12.1.2</t>
  </si>
  <si>
    <t>See Disclosure 302-1</t>
  </si>
  <si>
    <t>CS 12.1.3</t>
  </si>
  <si>
    <t>See Disclosure 302-2</t>
  </si>
  <si>
    <t>CS 12.1.4</t>
  </si>
  <si>
    <t>See Disclosure 302-3</t>
  </si>
  <si>
    <t>GRI 305: Emissions</t>
  </si>
  <si>
    <t>12.4.1</t>
  </si>
  <si>
    <t>305-1</t>
  </si>
  <si>
    <t>12.1.5</t>
  </si>
  <si>
    <t>Direct (Scope 1) GHG emissions</t>
  </si>
  <si>
    <t>Breakdown of Scope 1 emissions from CH4 and by source</t>
  </si>
  <si>
    <t>Mitigation of negative impacts of air emissions on workers and the community</t>
  </si>
  <si>
    <t>305-2</t>
  </si>
  <si>
    <t>12.1.6</t>
  </si>
  <si>
    <t>Energy indirect (Scope 2) GHG emissions</t>
  </si>
  <si>
    <t>305-3</t>
  </si>
  <si>
    <t>12.1.7</t>
  </si>
  <si>
    <t>Other indirect (Scope 3) GHG emissions</t>
  </si>
  <si>
    <t>305-4</t>
  </si>
  <si>
    <t>12.1.8</t>
  </si>
  <si>
    <t>GHG emissions intensity</t>
  </si>
  <si>
    <t>305-5</t>
  </si>
  <si>
    <t>12.2.3</t>
  </si>
  <si>
    <t>Reduction of GHG emissions</t>
  </si>
  <si>
    <t>Process for setting, reporting and boundary of emissions targets</t>
  </si>
  <si>
    <t>305-6</t>
  </si>
  <si>
    <t>Emissions of ozone-depleting substances</t>
  </si>
  <si>
    <t>305-7</t>
  </si>
  <si>
    <t>Nitrogen oxides (NOx), sulfur oxides (SOx), and other significant air emissions</t>
  </si>
  <si>
    <t>CS 12.1.5</t>
  </si>
  <si>
    <t>See Disclosure 305-1</t>
  </si>
  <si>
    <t>CS 12.1.6</t>
  </si>
  <si>
    <t>See Disclosure 305-2</t>
  </si>
  <si>
    <t>CS 12.1.7</t>
  </si>
  <si>
    <t>See Disclosure 305-3</t>
  </si>
  <si>
    <t>CS 12.1.8</t>
  </si>
  <si>
    <t>See Disclosure 305-4</t>
  </si>
  <si>
    <t>GRI 12 Coal Sector Standard: Climate Adaptation, Resilience and Transition</t>
  </si>
  <si>
    <t>12.2.1</t>
  </si>
  <si>
    <t>Additional disclosures around management of climate change as a material topic</t>
  </si>
  <si>
    <t>12.2.2</t>
  </si>
  <si>
    <t xml:space="preserve">Financial implications and other risks and opportunities due to climate change </t>
  </si>
  <si>
    <t>See Disclosure 305-5</t>
  </si>
  <si>
    <t>12.2.4</t>
  </si>
  <si>
    <t>Approach to public policy development and lobbying</t>
  </si>
  <si>
    <t xml:space="preserve">Closure and Rehabilitation </t>
  </si>
  <si>
    <t>Not material</t>
  </si>
  <si>
    <t>12.3.1</t>
  </si>
  <si>
    <t>Engagement with local communities and stakeholders on closure</t>
  </si>
  <si>
    <t>12.3.2</t>
  </si>
  <si>
    <t>Minimum notice periods regarding operational changes</t>
  </si>
  <si>
    <t>12.3.3</t>
  </si>
  <si>
    <t>See Disclosure 404-2</t>
  </si>
  <si>
    <t>12.3.4</t>
  </si>
  <si>
    <t>Closure planning</t>
  </si>
  <si>
    <t>12.3.5</t>
  </si>
  <si>
    <t>Financial provisions for closure</t>
  </si>
  <si>
    <t>12.3.6</t>
  </si>
  <si>
    <t>Non-financial provisions for closure</t>
  </si>
  <si>
    <t>Air emissions</t>
  </si>
  <si>
    <t>See GRI 305 Disclosure 3-3</t>
  </si>
  <si>
    <t>12.4.2</t>
  </si>
  <si>
    <t>See Disclosure 305-7</t>
  </si>
  <si>
    <t>Biodiversity</t>
  </si>
  <si>
    <t>GRI 304: Biodiversity</t>
  </si>
  <si>
    <t>12.5.1</t>
  </si>
  <si>
    <t>Process to achieve no net loss and application of mitigation hierarchy</t>
  </si>
  <si>
    <t>304-1</t>
  </si>
  <si>
    <t>12.5.2</t>
  </si>
  <si>
    <t>Operational sites owned, leased, managed in or adjacent to, protected areas and areas of high biodiversity value outside of protected areas</t>
  </si>
  <si>
    <t>304-2</t>
  </si>
  <si>
    <t>12.5.3</t>
  </si>
  <si>
    <t>Significant impacts of activities, products and services on biodiversity</t>
  </si>
  <si>
    <t>Signifcant impacts on biodiversity with reference to affected habitats and ecosystems</t>
  </si>
  <si>
    <t>304-3</t>
  </si>
  <si>
    <t>12.5.4</t>
  </si>
  <si>
    <t>Habitats protected or restored</t>
  </si>
  <si>
    <t>304-4</t>
  </si>
  <si>
    <t>12.5.5</t>
  </si>
  <si>
    <t>IUCN Red List species and national conservation list species with habitats in areas affected by operations</t>
  </si>
  <si>
    <t>See GRI 304 Disclosure 3-3</t>
  </si>
  <si>
    <t>See Disclosure 304-1</t>
  </si>
  <si>
    <t>See Disclosure 304-2</t>
  </si>
  <si>
    <t>See Disclosure 304-3</t>
  </si>
  <si>
    <t>See Disclosure 304-4</t>
  </si>
  <si>
    <t>Waste</t>
  </si>
  <si>
    <t>GRI 306: Waste</t>
  </si>
  <si>
    <t>12.6.1</t>
  </si>
  <si>
    <t>306-1</t>
  </si>
  <si>
    <t>12.6.2</t>
  </si>
  <si>
    <t>Waste generation and significant waste related impacts</t>
  </si>
  <si>
    <t>306-2</t>
  </si>
  <si>
    <t>12.6.3</t>
  </si>
  <si>
    <t>Management of significant waste-related impacts</t>
  </si>
  <si>
    <t>306-3</t>
  </si>
  <si>
    <t>12.6.4 / 12.13.2</t>
  </si>
  <si>
    <t>Waste generated</t>
  </si>
  <si>
    <t>12.6.4</t>
  </si>
  <si>
    <t xml:space="preserve">Breakdown of overburden, rock waste, tailings </t>
  </si>
  <si>
    <t>Not applicable</t>
  </si>
  <si>
    <t>306-4</t>
  </si>
  <si>
    <t>12.6.5</t>
  </si>
  <si>
    <t>Waste diverted from disposal</t>
  </si>
  <si>
    <t>306-5</t>
  </si>
  <si>
    <t>12.6.6</t>
  </si>
  <si>
    <t>Waste directed to disposal</t>
  </si>
  <si>
    <t>See GRI 306 Disclosure 3-3</t>
  </si>
  <si>
    <t>See Disclosure 306-1</t>
  </si>
  <si>
    <t>See Disclosure 306-2</t>
  </si>
  <si>
    <t>See Disclosure 306-3</t>
  </si>
  <si>
    <t>See Disclosure 306-4</t>
  </si>
  <si>
    <t>See Disclosure 306-5</t>
  </si>
  <si>
    <t>Water and Effluents</t>
  </si>
  <si>
    <t>GRI 303: Water and Effluent</t>
  </si>
  <si>
    <t>12.7.1</t>
  </si>
  <si>
    <t>303-1</t>
  </si>
  <si>
    <t>12.7.2</t>
  </si>
  <si>
    <t>Interactions with water as a shared resource</t>
  </si>
  <si>
    <t>Not applicable as a service provider</t>
  </si>
  <si>
    <t>Management of acid-mine drainage</t>
  </si>
  <si>
    <t>303-2</t>
  </si>
  <si>
    <t>12.7.3</t>
  </si>
  <si>
    <t>Management of water-discharge related impacts</t>
  </si>
  <si>
    <t>303-3</t>
  </si>
  <si>
    <t>12.7.4</t>
  </si>
  <si>
    <t>Water withdrawal</t>
  </si>
  <si>
    <t>Sustainability Databook - Water Management tab</t>
  </si>
  <si>
    <t>303-4</t>
  </si>
  <si>
    <t>12.7.5</t>
  </si>
  <si>
    <t>Water discharge</t>
  </si>
  <si>
    <t>303-5</t>
  </si>
  <si>
    <t>12.7.6</t>
  </si>
  <si>
    <t>Water consumption</t>
  </si>
  <si>
    <t>See GRI 303 Disclosure 3-3</t>
  </si>
  <si>
    <t>See Disclosure 303-1</t>
  </si>
  <si>
    <t>See Disclosure 303-2</t>
  </si>
  <si>
    <t>See Disclosure 303-3</t>
  </si>
  <si>
    <t>See Disclosure 303-4</t>
  </si>
  <si>
    <t>See Disclosure 303-5</t>
  </si>
  <si>
    <t>GRI 307: Environmental Compliance</t>
  </si>
  <si>
    <t>307-1</t>
  </si>
  <si>
    <t>Non-compliance with environmental laws and regulations</t>
  </si>
  <si>
    <t>Local Communities</t>
  </si>
  <si>
    <t>GRI 413: Local Communities</t>
  </si>
  <si>
    <t>Management of material topic</t>
  </si>
  <si>
    <t>413-1</t>
  </si>
  <si>
    <t>12.9.2</t>
  </si>
  <si>
    <t>Operations with local community engagement, impact assessments and development programs</t>
  </si>
  <si>
    <t>413-2</t>
  </si>
  <si>
    <t>12.9.3</t>
  </si>
  <si>
    <t>Operations with significant actual and potential negative impacts on local communities</t>
  </si>
  <si>
    <t>12.9.1</t>
  </si>
  <si>
    <t>See Disclosure 413-1</t>
  </si>
  <si>
    <t>See Disclosure 413-2</t>
  </si>
  <si>
    <t>12.9.4</t>
  </si>
  <si>
    <t>Local community grievances</t>
  </si>
  <si>
    <t>Land and Resource Rights</t>
  </si>
  <si>
    <t>GRI 411: Rights of Indigenous Peoples</t>
  </si>
  <si>
    <t>411-1</t>
  </si>
  <si>
    <t>Incidents of violation of rights of Indigenous peoples</t>
  </si>
  <si>
    <t>12.11.2</t>
  </si>
  <si>
    <t>Describe identified events of violation</t>
  </si>
  <si>
    <t>12.11.1</t>
  </si>
  <si>
    <t>Indigneous community engagement and development programs</t>
  </si>
  <si>
    <t>See Disclosure 411-1</t>
  </si>
  <si>
    <t>12.11.3</t>
  </si>
  <si>
    <t>Locations where Indigneous peoples are present or affected by organisation activities</t>
  </si>
  <si>
    <t>12.11.4</t>
  </si>
  <si>
    <t>Process of FPIC</t>
  </si>
  <si>
    <t xml:space="preserve">Conflict  and security </t>
  </si>
  <si>
    <t>GRI 410: Security Practices</t>
  </si>
  <si>
    <t>Not material - process in place to evaluate risk for new countries/regions</t>
  </si>
  <si>
    <t>410-1</t>
  </si>
  <si>
    <t>12.12.2</t>
  </si>
  <si>
    <t>Security personnel trained in human rights policies or procedures</t>
  </si>
  <si>
    <t>12.12.1</t>
  </si>
  <si>
    <t>Operations in areas of conflict and human rights approach to security</t>
  </si>
  <si>
    <t>See Disclosure 410-1</t>
  </si>
  <si>
    <t>Occupational Health and Safety</t>
  </si>
  <si>
    <t>GRI 403: Occupational Health &amp; Safety</t>
  </si>
  <si>
    <t>12.14.1</t>
  </si>
  <si>
    <t>403-1</t>
  </si>
  <si>
    <t>12.14.2</t>
  </si>
  <si>
    <t>Occupational health and safety management system</t>
  </si>
  <si>
    <t>403-2</t>
  </si>
  <si>
    <t>12.14.3</t>
  </si>
  <si>
    <t>Hazard identification, risk assessment, and incident investigation</t>
  </si>
  <si>
    <t>403-3</t>
  </si>
  <si>
    <t>12.14.4</t>
  </si>
  <si>
    <t>Occupational health services</t>
  </si>
  <si>
    <t>403-4</t>
  </si>
  <si>
    <t>12.14.5</t>
  </si>
  <si>
    <t>Worker participation, consultation and communication on occupational health and safety</t>
  </si>
  <si>
    <t>403-5</t>
  </si>
  <si>
    <t>12.14.6</t>
  </si>
  <si>
    <t>Worker training on occupational health and safety</t>
  </si>
  <si>
    <t>403-6</t>
  </si>
  <si>
    <t>12.14.7</t>
  </si>
  <si>
    <t>Promotion of worker health</t>
  </si>
  <si>
    <t>403-7</t>
  </si>
  <si>
    <t>12.14.8</t>
  </si>
  <si>
    <t>Prevention and mitigation of occupational health and safety impacts directly linked by business relationships</t>
  </si>
  <si>
    <t>403-8</t>
  </si>
  <si>
    <t>12.14.9</t>
  </si>
  <si>
    <t>Workers covered by an occupational health and safety management system</t>
  </si>
  <si>
    <t>403-9</t>
  </si>
  <si>
    <t>12.14.10</t>
  </si>
  <si>
    <t>Work-related injuries</t>
  </si>
  <si>
    <t>403-10</t>
  </si>
  <si>
    <t>12.14.11</t>
  </si>
  <si>
    <t>Work-related ill health</t>
  </si>
  <si>
    <t>See GRI 403 Disclosure 3-3</t>
  </si>
  <si>
    <t>See Disclosure 403-1</t>
  </si>
  <si>
    <t>See Disclosure 403-2</t>
  </si>
  <si>
    <t>See Disclosure 403-3</t>
  </si>
  <si>
    <t>See Disclosure 403-4</t>
  </si>
  <si>
    <t>See Disclosure 403-5</t>
  </si>
  <si>
    <t>See Disclosure 403-6</t>
  </si>
  <si>
    <t>See Disclosure 403-7</t>
  </si>
  <si>
    <t>See Disclosure 403-8</t>
  </si>
  <si>
    <t>See Disclosure 403-9</t>
  </si>
  <si>
    <t>See Disclosure 403-10</t>
  </si>
  <si>
    <t>Employment Practices</t>
  </si>
  <si>
    <t>GRI 12 Coal Sector Standard: Asset Integrity and Critical Incident Management</t>
  </si>
  <si>
    <t>12.13.1</t>
  </si>
  <si>
    <t>GISTM compliance</t>
  </si>
  <si>
    <t>12.13.2</t>
  </si>
  <si>
    <t>12.13.3</t>
  </si>
  <si>
    <t>Number of critical incidents and impacts</t>
  </si>
  <si>
    <t>12.13.4</t>
  </si>
  <si>
    <t>Tailings facilities management</t>
  </si>
  <si>
    <t>Human Rights</t>
  </si>
  <si>
    <t>12.16.1</t>
  </si>
  <si>
    <t>See GRI 408 Disclosure 3-3</t>
  </si>
  <si>
    <t>12.16.2</t>
  </si>
  <si>
    <t>See Disclosure 408-1</t>
  </si>
  <si>
    <t>12.16.3</t>
  </si>
  <si>
    <t>See Disclosure 414-1</t>
  </si>
  <si>
    <t>GRI 408: Child Labour</t>
  </si>
  <si>
    <t>408-1</t>
  </si>
  <si>
    <t>Operations and suppliers at significant risk for incidents of child labour</t>
  </si>
  <si>
    <t>GRI 409: Forced or Compulsory Labour</t>
  </si>
  <si>
    <t>12.17.1</t>
  </si>
  <si>
    <t>409-1</t>
  </si>
  <si>
    <t>12.17.2</t>
  </si>
  <si>
    <t>Operations and suppliers at significant risk for incidents of forced or compulsory labour</t>
  </si>
  <si>
    <t>See GRI 409 Disclosure 3-3</t>
  </si>
  <si>
    <t>See Disclosure 409-1</t>
  </si>
  <si>
    <t>12.17.3</t>
  </si>
  <si>
    <t>GRI 412: Human Rights Assessment</t>
  </si>
  <si>
    <t>412-1</t>
  </si>
  <si>
    <t>Operations that have been subject to human rights reviews or impact assessments</t>
  </si>
  <si>
    <t>412-2</t>
  </si>
  <si>
    <t>Employee training on human rights policies or procedures</t>
  </si>
  <si>
    <t>412-3</t>
  </si>
  <si>
    <t>Significant agreements / contracts that include human rights clauses or human rights screening</t>
  </si>
  <si>
    <t>Freedom of Associative and Collective Bargaining</t>
  </si>
  <si>
    <t>Non-discrimination and Equal Opportunity</t>
  </si>
  <si>
    <t>GRI 404: Education and Training</t>
  </si>
  <si>
    <t>12.19.1</t>
  </si>
  <si>
    <t>404-1</t>
  </si>
  <si>
    <t>12.19.5</t>
  </si>
  <si>
    <t>Average hours of training per year per employee</t>
  </si>
  <si>
    <t>404-2</t>
  </si>
  <si>
    <t>Programs for upgrading employee skills and transition assistance programs</t>
  </si>
  <si>
    <t>CS 12.3.3</t>
  </si>
  <si>
    <t>404-3</t>
  </si>
  <si>
    <t>Percentage of employees receiving regular performance and career development reviews</t>
  </si>
  <si>
    <t>GRI 405: Diversity and Inclusion</t>
  </si>
  <si>
    <t>405-1</t>
  </si>
  <si>
    <t>12.19.6</t>
  </si>
  <si>
    <t>Diversity of governance bodies and employees</t>
  </si>
  <si>
    <t>405-2</t>
  </si>
  <si>
    <t>12.19.7</t>
  </si>
  <si>
    <t>Ratio of basic salary and remuneration of women to men</t>
  </si>
  <si>
    <t>GRI 406: Non-Discrimination</t>
  </si>
  <si>
    <t>406-1</t>
  </si>
  <si>
    <t>12.19.8</t>
  </si>
  <si>
    <t>Incidents of discrimination and corrective actions taken</t>
  </si>
  <si>
    <t>Anti Corruption</t>
  </si>
  <si>
    <t>GRI 205: Anti Corruption</t>
  </si>
  <si>
    <t>205-1</t>
  </si>
  <si>
    <t>12.20.2</t>
  </si>
  <si>
    <t>Operations assessed for risks related to corruption</t>
  </si>
  <si>
    <t>205-2</t>
  </si>
  <si>
    <t>12.20.3</t>
  </si>
  <si>
    <t>Communication and training about anti-corruption policies and procedures</t>
  </si>
  <si>
    <t>205-3</t>
  </si>
  <si>
    <t>12.20.4</t>
  </si>
  <si>
    <t>Confirmed incidents of corruption and actions taken</t>
  </si>
  <si>
    <t>12.20.1</t>
  </si>
  <si>
    <t>Management of potential impacts</t>
  </si>
  <si>
    <t>See Disclosure 205-1</t>
  </si>
  <si>
    <t>See Disclosure 205-2</t>
  </si>
  <si>
    <t>See Disclosure 205-3</t>
  </si>
  <si>
    <t>12.20.5</t>
  </si>
  <si>
    <t>Approach to contract transparency</t>
  </si>
  <si>
    <t>12.20.6</t>
  </si>
  <si>
    <t>Organisation's beneficial owners</t>
  </si>
  <si>
    <t>Payments to Government</t>
  </si>
  <si>
    <t>GRI 207: Tax</t>
  </si>
  <si>
    <t>207-1</t>
  </si>
  <si>
    <t>12.21.4</t>
  </si>
  <si>
    <t>Approach to tax</t>
  </si>
  <si>
    <t>207-2</t>
  </si>
  <si>
    <t>12.21.5</t>
  </si>
  <si>
    <t>Tax governance, control, and risk management</t>
  </si>
  <si>
    <t>207-3</t>
  </si>
  <si>
    <t>12.21.6</t>
  </si>
  <si>
    <t>Stakeholder engagement and management of concerns related to tax</t>
  </si>
  <si>
    <t>12.21.1</t>
  </si>
  <si>
    <t>See GRI 207 Disclosure 3-3</t>
  </si>
  <si>
    <t>12.21.2</t>
  </si>
  <si>
    <t>Direct economic value generated and distributed</t>
  </si>
  <si>
    <t xml:space="preserve">Not material - not listed </t>
  </si>
  <si>
    <t>12.21.3</t>
  </si>
  <si>
    <t>Financial assistance received from government</t>
  </si>
  <si>
    <t>See Disclosure 207-1</t>
  </si>
  <si>
    <t>See Disclosure 207-2</t>
  </si>
  <si>
    <t>See Disclosure 207-3</t>
  </si>
  <si>
    <t>12.21.7</t>
  </si>
  <si>
    <t>Country-by-country reporting</t>
  </si>
  <si>
    <t>12.21.8</t>
  </si>
  <si>
    <t>Coal purchased from state / third parties</t>
  </si>
  <si>
    <t>Not applicable to Thiess</t>
  </si>
  <si>
    <t>Public Policy</t>
  </si>
  <si>
    <t>GRI 415: Public Policy</t>
  </si>
  <si>
    <t>415-1</t>
  </si>
  <si>
    <t>12.22.2</t>
  </si>
  <si>
    <t>12.22.1</t>
  </si>
  <si>
    <t>Stance on signficant issues and contribution to public policy development</t>
  </si>
  <si>
    <t>Procurement Practices</t>
  </si>
  <si>
    <t>GRI 204: Procurement Practices</t>
  </si>
  <si>
    <t>204-1</t>
  </si>
  <si>
    <t>12.8.6</t>
  </si>
  <si>
    <t>Proportion of spending on local suppliers</t>
  </si>
  <si>
    <t>12.8.1</t>
  </si>
  <si>
    <t>Community development programs to enhance positive impact</t>
  </si>
  <si>
    <t>12.8.2</t>
  </si>
  <si>
    <t>Economic value generated and distributed by project</t>
  </si>
  <si>
    <t>12.8.3</t>
  </si>
  <si>
    <t>Senior management hired from local community</t>
  </si>
  <si>
    <t>12.8.4</t>
  </si>
  <si>
    <t>Infrastructure investments and services supported</t>
  </si>
  <si>
    <t>12.8.5</t>
  </si>
  <si>
    <t>Significant indirect economic impacts</t>
  </si>
  <si>
    <t>See Disclosure 204-1</t>
  </si>
  <si>
    <t>GRI 308: Supplier Environmental Assessment</t>
  </si>
  <si>
    <t>308-1</t>
  </si>
  <si>
    <t>New suppliers that were screened using environmental criteria</t>
  </si>
  <si>
    <t>308-2</t>
  </si>
  <si>
    <t>Negative environmental impacts in the supply chain and actions taken</t>
  </si>
  <si>
    <t>GRI 414: Supplier Social Assessment</t>
  </si>
  <si>
    <t>414-1</t>
  </si>
  <si>
    <t>12.16.3 / 12.17.3</t>
  </si>
  <si>
    <t>New suppliers that were screened using social criteria</t>
  </si>
  <si>
    <t>414-2</t>
  </si>
  <si>
    <t>Negative social impacts in the supply chain and actions taken</t>
  </si>
  <si>
    <t>See GRI 404/405/406 Disclosure 3-3</t>
  </si>
  <si>
    <t>12.19.2</t>
  </si>
  <si>
    <t>Market presence - entry level wage</t>
  </si>
  <si>
    <t>12.19.3</t>
  </si>
  <si>
    <t>Market presence - senior management hired from local community</t>
  </si>
  <si>
    <t>12.19.4</t>
  </si>
  <si>
    <t>Parental leave</t>
  </si>
  <si>
    <t>See Disclosure 404-1</t>
  </si>
  <si>
    <t>See Disclosure 405-1</t>
  </si>
  <si>
    <t>See Disclosure 405-2</t>
  </si>
  <si>
    <t>See Disclosure 406-1</t>
  </si>
  <si>
    <t>See Disclosure 415-1</t>
  </si>
  <si>
    <t>The Thiess Group has reported the information cited in this GRI content index for the period 01 January - 31 December 2023 with reference to the GRI Standards</t>
  </si>
  <si>
    <t>Note: the GRI Sector Standard for Coal is in effect for reports or other materials published on or after 1 January 2024.</t>
  </si>
  <si>
    <t>GRI 2: General Disclosures 2021</t>
  </si>
  <si>
    <t>2023 Sustainability Report - Our business (page 8)
thiess.com/about/our-companies</t>
  </si>
  <si>
    <t xml:space="preserve">2023 Sustainability Report - About this report (page 7)
a. 1 January 2023 - 31 December 2023; annual frequency
b. Financial reporting completed on calendar year basis also
c. Thiess Group 2023 Sustainability Report published on 6 March 2023
d. Contact: sustainability@thiess.com </t>
  </si>
  <si>
    <t xml:space="preserve">Updated 2022 data is restated in the 2023 Sustainability Databook and Sustainability Report. 
Reasons for update are noted directly in the Databook and include - data received after the 2022 Sustainability Report publication date OR there has been an improvement in data capture OR there has been a change to data boundaries. </t>
  </si>
  <si>
    <t>2023 Sustainability Report - Transparency (Assurance page 76)
The Group will look to engage an independent external assurance provider to begin a process of limited assurance across key sustainability metrics in 2024. Metrics to be assured will be defined in H1 2024.
Our 2023 Sustainability Report has been reviewed by external legal counsel prior to submission to the Thiess Group Board prior to approval and publication.
b) no formal external assurance of entire report or limited assurance of specific datasets was obtained.</t>
  </si>
  <si>
    <t xml:space="preserve">2023 Sustainability Report - Our business (page 8)
thiess.com/about </t>
  </si>
  <si>
    <t>2023 Sustainability Databook - Employee Wellbeing tab</t>
  </si>
  <si>
    <t>2023 Sustainability Report - Business integrity (page 70)</t>
  </si>
  <si>
    <t>thiess.com/uploads/SSCC-Charter-Board-approved.pdf</t>
  </si>
  <si>
    <t>2023 Sustainability Report - CEO message (page 6)
2023 Sustainability Report - Sustainability Executive message (page 6)
2023 Sustainability Report - Our stakeholders (page 10)</t>
  </si>
  <si>
    <t>2023 Sustainability Databook - Materiality tab</t>
  </si>
  <si>
    <t>2023 Sustainability Report - Business integrity (page 70)
thiess.com/about/corporate-governance
thiess.com/uploads/Thiess-Group-Code-of-Conduct.pdf</t>
  </si>
  <si>
    <t>Internal subject matter experts are members of governance committees to provide support to the Board. 
Specialised external support provided to Committees as needed by technical consultants.</t>
  </si>
  <si>
    <t xml:space="preserve">2023 Sustainability Report - Business integrity (page 70)
The executive remuneration short-term incentive (STI) approach was update in 2023 to include expanded climate action and sustainability measures. The measures accounted for up to 25% of an individual's STI and were expanded from the executive to operational general managers. </t>
  </si>
  <si>
    <t xml:space="preserve">2023 Sustainability Report - CEO message (page 6)				</t>
  </si>
  <si>
    <t>2023 Sustainability Report - Business integrity (page 70)
thiess.com/about/corporate-governance</t>
  </si>
  <si>
    <t>thiess.com/about/corporate-governance
thiess.com/contact
Sustainability Report - About this report - sustainability@thiess.com</t>
  </si>
  <si>
    <t>2023 Sustainability Report - Environment - Our approach (page 46), Employee wellbeing and development (page 47), Business integrity (page 70)
2023 Sustainability Databook - Business integrity and Compliance tabs</t>
  </si>
  <si>
    <t>2023 Sustainability Databook - Industry Associations tab</t>
  </si>
  <si>
    <t>2023 Sustainability Report - Our stakeholders (page 10)</t>
  </si>
  <si>
    <t>GRI 201: Economic Performance</t>
  </si>
  <si>
    <t>201-1</t>
  </si>
  <si>
    <t>2023 Sustainability Report - Transparency (page 76)
2023 Sustainability Databook - Transparency tab</t>
  </si>
  <si>
    <t>201-2</t>
  </si>
  <si>
    <t>Financial implications and other risks associated with climate change</t>
  </si>
  <si>
    <t>2023 Sustainability Report - Progress on climate action (page 24)
2023 Sustainability Databook - TCFD tab</t>
  </si>
  <si>
    <t>GRI 3: Material Topics 2021</t>
  </si>
  <si>
    <t>Included in relevant material topic disclosure locations in Sustainability Report</t>
  </si>
  <si>
    <t xml:space="preserve">GRI 12: Coal Sector 2022 </t>
  </si>
  <si>
    <t>Climate adaptation, resilience and transition</t>
  </si>
  <si>
    <t>2023 Sustainability Report - Progress on climate action (page 24)
thiess.com/sustainability/climate-change</t>
  </si>
  <si>
    <t>Economic impacts</t>
  </si>
  <si>
    <t>2023 Sustainability Report - Community engagement and investment (page 62)</t>
  </si>
  <si>
    <t>Local communities</t>
  </si>
  <si>
    <t>Rights of Indigenous peoples</t>
  </si>
  <si>
    <t>2023 Sustainability Report - Indigenous Peoples (page 64)</t>
  </si>
  <si>
    <t>Conflict and security</t>
  </si>
  <si>
    <t>Not a current risk. Process in place to evaluate country conflict risk for new regions/projects</t>
  </si>
  <si>
    <t>Includes GRI Material Topic Standards and GRI 12: Coal Sector (CS) Standard disclosures</t>
  </si>
  <si>
    <t>GRI 12 cross-reference</t>
  </si>
  <si>
    <t>Material Topic: Environmental Compliance</t>
  </si>
  <si>
    <t>2023 Sustainability Report - Environment (page 30)</t>
  </si>
  <si>
    <t>2023 Sustainability Databook - Compliance tab</t>
  </si>
  <si>
    <t>Material Topic: Energy &amp; Emissions</t>
  </si>
  <si>
    <t>2023 Sustainability Report - Energy and emissions (page 31)
2023 Sustainability Databook - Materiality tab</t>
  </si>
  <si>
    <t>GRI 302: Energy 2016</t>
  </si>
  <si>
    <t>2023 Sustainability Databook - Energy &amp; Emissions tab, Emissions methodology tab</t>
  </si>
  <si>
    <t>2023 Sustainability Databook - Energy &amp; Emissions tab
b. Group revenue $m
c. fuel and electricity
d. within</t>
  </si>
  <si>
    <t>2023 Sustainability Report - Energy and emissions (page 31)
2023 Sustainability Databook - Emissions Methodology tab</t>
  </si>
  <si>
    <t>GRI 305: Emissions 2016</t>
  </si>
  <si>
    <t>2023 Sustainability Databook - Energy &amp; Emissions tab, Emissions Methodology tab
e. Australian National Greenhouse Accounts Factors, Version August 2023
f. Operational control approach</t>
  </si>
  <si>
    <t>2023 Sustainability Databook - Energy &amp; Emissions tab, Emissions Methodology tab</t>
  </si>
  <si>
    <t>2023 Sustainability Databook - Energy &amp; Emissions tab
b. Group revenue $m
c. Scope 1, Scope 2 and Scope 3 Category 0
d. CO2, CH4, N2O</t>
  </si>
  <si>
    <t>2023 Sustainability Report - Energy and emissions (page 31)</t>
  </si>
  <si>
    <t>2023 Sustainability Databook - Emissions Methodology tab 
The Thiess Group's value chain does not include client owned and reported project emissions such as the lifecycle emissions (downstream processing and uses) or bi-products (fugitive emissions) of any resources (products) as Thiess at no point owns or benefits from their sale.  </t>
  </si>
  <si>
    <t xml:space="preserve">Not reported
To address an anticipated increase in mandatory climate disclosures we completed an International Sustainability Standards Board (ISSB) readiness assessment to map our current disclosures against International Financial Reporting Standards (IFRS) requirements. We will continue to work to understand and plan our alignment to mandatory climate disclosures in 2024. </t>
  </si>
  <si>
    <t>2023 Sustainability Report - Progress on decarbonisation (page 33)
2023 Sustainability Report - Progress on climate action (page 24)</t>
  </si>
  <si>
    <t>Material Topic: Land and Biodiversity</t>
  </si>
  <si>
    <t>2023 Sustainability Report - Land and biodiversity (page 38)
2023 Sustainability Databook - Materiality tab</t>
  </si>
  <si>
    <t>GRI 304: Biodiversity 2016</t>
  </si>
  <si>
    <t>2023 Sustainability Report - Land and biodiversity (page 38)
2023 Sustainability Databook - Land &amp; Biodiversity tab</t>
  </si>
  <si>
    <t>Material Topic: Water Management</t>
  </si>
  <si>
    <t>2023 Sustainability Report - Water management (page 40)
2023 Sustainability Databook - Materiality tab</t>
  </si>
  <si>
    <t>GRI 303: Water and Effluent 2018</t>
  </si>
  <si>
    <t xml:space="preserve">Not applicable </t>
  </si>
  <si>
    <t>2023 Sustainability Databook - Water tab</t>
  </si>
  <si>
    <t>2023 Sustainability Databook - Water tab
GRI and Minerals Council of Australia (MCA) Water Accounting Framework used to develop internal water categories/source descriptions. Definitions, assumptions and methodology included in internal documentation.</t>
  </si>
  <si>
    <t>Material Topic: Circular Economy</t>
  </si>
  <si>
    <t>2023 Sustainability Report - Circular economy (page 42)
2023 Sustainability Databook - Materiality tab</t>
  </si>
  <si>
    <t>GRI 306: Waste 2020</t>
  </si>
  <si>
    <t>2023 Sustainability Report - Circular economy (page 42)</t>
  </si>
  <si>
    <t>2023 Sustainability Report - Circular economy (page 42)
c. collection of waste data is managed by site representatives who report to a central internal system on a monthly basis. Power BI waste report provides a central platform for monitoring waste data allowing regular interrogation and identification of irregularities, trends and opportunities for improvement.</t>
  </si>
  <si>
    <t>2023 Sustainability Report - Circular economy (page 42)
2023 Sustainability Databook - Circular Economy tab
b. waste data is compiled from multiple sources into a central internal system to ensure regular monitoring and interrogation of results.</t>
  </si>
  <si>
    <t>2023 Sustainability Report - Circular economy (page 42)
2023 Sustainability Databook - Circular Economy tab</t>
  </si>
  <si>
    <t>Material Topic: Employee Wellbeing and Development</t>
  </si>
  <si>
    <t>2023 Sustainability Report - Employee wellbeing and development (page 47)
2023 Sustainability Databook - Materiality tab
thiess.com/sustainability/health-safety-and-wellbeing</t>
  </si>
  <si>
    <t>GRI 401: Employment 2016</t>
  </si>
  <si>
    <t>401-1</t>
  </si>
  <si>
    <t>12.15.2</t>
  </si>
  <si>
    <t>New employee hires and employee turnover</t>
  </si>
  <si>
    <t>GRI 403: Occupational Health &amp; Safety 2018</t>
  </si>
  <si>
    <t>2023 Sustainability Report - Employee wellbeing and development (page 47)
thiess.com/sustainability/health-safety-and-wellbeing</t>
  </si>
  <si>
    <t xml:space="preserve">2023 Sustainability Report - Employee wellbeing and development (page 47)
a. internal Risk Management Standard, checked through management system audits
b. hazards reported via hard copy or directly into internal system. Actions assigned within internal system including responsible person and due date.
c. Healthy, Safe and Respectful Workplace Policy includes objectives to challenge unsafe behaviour without fear of retribution. Additional requirements for supervisors and managers to ensure teams are empowered to speak up. 
d. internal event management standard. </t>
  </si>
  <si>
    <t>2023 Sustainability Report - Employee wellbeing and development (page 47)</t>
  </si>
  <si>
    <t>2023 Sustainability Report - Employee wellbeing and development (page 47)
2023 Sustainability Report - Business integrity (page 70)</t>
  </si>
  <si>
    <t>2023 Sustainability Report - Employee wellbeing and development (page 47)
2023 Sustainability Databook - Compliance tab</t>
  </si>
  <si>
    <t>Material Topic: Diversity and Inclusion</t>
  </si>
  <si>
    <t>2023 Sustainability Report - Diversity and inclusion (page 57)
2023 Sustainability Databook - Materiality tab
thiess.com/sustainability/people/diversity-and-inclusion</t>
  </si>
  <si>
    <t>GRI 404: Education and Training 2016</t>
  </si>
  <si>
    <t>12.15.6</t>
  </si>
  <si>
    <t>GRI 405: Diversity and Inclusion 2016</t>
  </si>
  <si>
    <t>2023 Sustainability Dataset - Diversity &amp; Inclusion tab 
2023 Sustainability Dataset - Employee Wellbeing tab</t>
  </si>
  <si>
    <t>2023 Sustainability Report - Diversity and inclusion (page 57)</t>
  </si>
  <si>
    <t>GRI 406: Non-Discrimination 2016</t>
  </si>
  <si>
    <t>2023 Sustainability Report - Business integrity (page 70)
2023 Sustainability Databook - Business Integrity tab</t>
  </si>
  <si>
    <t>Material Topic: Community Engagement and Investment</t>
  </si>
  <si>
    <t>2023 Sustainability Report - Community engagement and investment (page 62)
2023 Sustainability Databook - Materiality tab
thiess.com/sustainability/communities</t>
  </si>
  <si>
    <t>GRI 413: Local Communities 2016</t>
  </si>
  <si>
    <t>2023 Sustainability Report - Our stakeholders (page 10)
2023 Sustainability Report - Community engagement and investment (page 62)</t>
  </si>
  <si>
    <t>2023 Sustainability Report - Environment - Our approach (page 30)
2023 Sustainability Databook - Compliance tab
We assist with investigation of local community grievances and complaints as required, and support our clients to manage, respond and remediate.</t>
  </si>
  <si>
    <t>Material Topic: Indigenous Peoples</t>
  </si>
  <si>
    <t>2023 Sustainability Report - Indigenous Peoples (page 64)
2023 Sustainability Databook - Materiality tab
thiess.com/sustainability/people/first-nations-peoples</t>
  </si>
  <si>
    <t>GRI 411: Rights of Indigenous Peoples 2016</t>
  </si>
  <si>
    <t>No incidents of violation of rights of Indigenous peoples reported</t>
  </si>
  <si>
    <t>Indigenous community engagement and development programs</t>
  </si>
  <si>
    <t>2023 Sustainability Report - Indigenous Peoples (page 64)
2023 Sustainability Report - Community engagement and development (page 62)</t>
  </si>
  <si>
    <t>Locations where Indigenous peoples are present or affected by organisation activities</t>
  </si>
  <si>
    <t>Locations where the Group provides services are often remote and can affect Indigenous peoples, most notably in Australia and North America. Our Local Participation and Engagement Standard outlines the minimum requirements for community engagement and local and Indigenous participation to support our social license to operate.</t>
  </si>
  <si>
    <t xml:space="preserve">Material Topic: Business Integrity </t>
  </si>
  <si>
    <t>12.16.1/12.17.1/12.20.1</t>
  </si>
  <si>
    <t>2023 Sustainability Report - Business integrity (page 70)
2023 Sustainability Databook - Materiality tab
thiess.com/about/corporate-governance
thiess.com/sustainability/human-rights</t>
  </si>
  <si>
    <t>GRI 205: Anti Corruption 2016</t>
  </si>
  <si>
    <t>Country risk assessments are conducted for all countries where the Thiess Group operate and significant risks related to corruption are included in the Group Enterprise Risk Register for management.
thiess.com/uploads/Anti-Bribery-and-Corruption-Policy.pdf</t>
  </si>
  <si>
    <t>2023 Sustainability Report - Business integrity (page 70) 
2023 Sustainability Report - Responsible supply chain (page 77)
2023 Sustainability Databook - Business Integrity tab</t>
  </si>
  <si>
    <t>GRI 408: Child Labour 2016</t>
  </si>
  <si>
    <t xml:space="preserve">2023 Sustainability Report - Responsible supply chain (page 77)
thiess.com/uploads/2022-Modern-Slavery-Statement.pdf
We map our supply chain in term of region and commodity and identify higher risk suppliers to target for on-the-ground assessments. </t>
  </si>
  <si>
    <t>GRI 409: Forced or Compulsory Labour 2016</t>
  </si>
  <si>
    <t>GRI 412: Human Rights Assessment 2016</t>
  </si>
  <si>
    <t>2023 Sustainability Report - Responsible supply chain (page 77)
thiess.com/uploads/2022-Modern-Slavery-Statement.pdf</t>
  </si>
  <si>
    <t>2023 Sustainability Report - Responsible supply chain (page 77)
thiess.com/uploads/2022-Modern-Slavery-Statement.pdf
All suppliers are automatically screened for changes to risk levels on an ongoing basis which includes screening for human rights risk.</t>
  </si>
  <si>
    <t>Material Topic: Transparency</t>
  </si>
  <si>
    <t>2023 Sustainability Report - Transparency (page 76)
2023 Sustainability Databook - Materiality tab</t>
  </si>
  <si>
    <t>GRI 207: Tax 2019</t>
  </si>
  <si>
    <t>2023 Sustainability Report - Transparency (page 76)</t>
  </si>
  <si>
    <t>GRI 415: Public Policy 2016</t>
  </si>
  <si>
    <t>Political contributions</t>
  </si>
  <si>
    <t>Nil</t>
  </si>
  <si>
    <t>Stance on significant issues and contribution to public policy development</t>
  </si>
  <si>
    <t>Material Topic: Responsible Supply Chain</t>
  </si>
  <si>
    <t>2023 Sustainability Report - Responsible supply chain (page 77)
2023 Sustainability Databook - Materiality tab
thiess.com/suppliers/how-we-operate</t>
  </si>
  <si>
    <t>GRI 204: Procurement Practices 2016</t>
  </si>
  <si>
    <t>2023 Sustainability Report - Responsible supply chain (page 77)
2023 Sustainability Report - Glossary and assumptions (page 84)
2023 Sustainability Databook - Supply Chain tab</t>
  </si>
  <si>
    <t>GRI 308: Supplier Environmental Assessment 2016</t>
  </si>
  <si>
    <t>2023 Sustainability Report - Responsible supply chain (page 77)</t>
  </si>
  <si>
    <t>GRI 414: Supplier Social Assessment 2016</t>
  </si>
  <si>
    <t>The Thiess Group is committed to effectively managing our climate change risks, opportunities and impacts. We report on our progress against our Climate Change Action Plan which was developed using the TCFD framework for guidance.</t>
  </si>
  <si>
    <r>
      <t xml:space="preserve">For more information on our 2023 climate progress please refer to the </t>
    </r>
    <r>
      <rPr>
        <sz val="11"/>
        <color theme="1"/>
        <rFont val="Arial"/>
        <family val="2"/>
      </rPr>
      <t>Progress on climate action</t>
    </r>
    <r>
      <rPr>
        <i/>
        <sz val="11"/>
        <color theme="1"/>
        <rFont val="Arial"/>
        <family val="2"/>
      </rPr>
      <t xml:space="preserve"> section of our 2023 Sustainability Report and thiess.com/sustainability/climate-change</t>
    </r>
  </si>
  <si>
    <t>Overview</t>
  </si>
  <si>
    <t>Describe the Board's oversight of climate-related risks and opportunities</t>
  </si>
  <si>
    <r>
      <t xml:space="preserve">The Thiess Group Board is supported by relevant sub-committees in overseeing climate-related risks and opportunities, including the Sustainability, Safety and Compliance Committee (SSCC), the Remuneration and Nomination Committee, the Audit and Risk Committee, and the Tender Risk Review Committee. The Board sub-committees meet quarterly with updates on climate-related risks, opportunities and mitigation actions presented to each as applicable to the scope of the committee. 
Updates on the Group's management of climate related risks and opportunities, the evolving climate landscape and climate action progress is provided to the Board quarterly. For more information please refer to the </t>
    </r>
    <r>
      <rPr>
        <i/>
        <sz val="11"/>
        <color rgb="FF000000"/>
        <rFont val="Arial"/>
        <family val="2"/>
      </rPr>
      <t>Governance</t>
    </r>
    <r>
      <rPr>
        <sz val="11"/>
        <color rgb="FF000000"/>
        <rFont val="Arial"/>
        <family val="2"/>
      </rPr>
      <t xml:space="preserve"> section of our 2022 Climate Report and the 2023 Sustainability Report - </t>
    </r>
    <r>
      <rPr>
        <i/>
        <sz val="11"/>
        <color rgb="FF000000"/>
        <rFont val="Arial"/>
        <family val="2"/>
      </rPr>
      <t>Progress on climate action</t>
    </r>
    <r>
      <rPr>
        <sz val="11"/>
        <color rgb="FF000000"/>
        <rFont val="Arial"/>
        <family val="2"/>
      </rPr>
      <t>.
The Sustainability Policy outlines our commitment to integrate ESG factors including climate considerations, into decision-making processes to maximise value, seek competitive advantage and contribute to safe and healthy employees, communities and ecosystems. For a copy of the policy please go to thiess.com/news/policies.</t>
    </r>
  </si>
  <si>
    <t>Describe management's role in assessing and managing climate-related risks and opportunities</t>
  </si>
  <si>
    <r>
      <t xml:space="preserve">Oversight of the identification, assessment and management of our climate risks and opportunities is carried out by the CEO, executive team and key senior leaders. This includes integrating climate considerations into our strategy, developing Board and sub-committee charters for climate action, and undertaking efforts to map our emissions and decarbonisation pathways and other climate related projects. Key senior leaders are members of our ESG Working Group which supports the SSCC in overseeing the management of material sustainability issues including climate change.
In 2023, we also appointed a Group Executive of Strategy, Sustainability and Safety to further focus our sustainability efforts and climate actions. Additional roles in the team covering energy transition and fugitive emissions were also appointed. In 2023 we also strengthened our process to keep abreast of, and communicate, emerging legislative and climate trends including review at ESG Working Group meetings. We also completed a readiness assessment against proposed mandatory climate legislation in Australia.
Key climate-related risks and opportunities are included in the Group's Enterprise Risk Register which is reviewed and updated quarterly. 
For more information please refer to the </t>
    </r>
    <r>
      <rPr>
        <i/>
        <sz val="11"/>
        <color rgb="FF000000"/>
        <rFont val="Arial"/>
        <family val="2"/>
      </rPr>
      <t xml:space="preserve">Governance </t>
    </r>
    <r>
      <rPr>
        <sz val="11"/>
        <color rgb="FF000000"/>
        <rFont val="Arial"/>
        <family val="2"/>
      </rPr>
      <t xml:space="preserve">section of our 2022 Climate Report and the </t>
    </r>
    <r>
      <rPr>
        <i/>
        <sz val="11"/>
        <color rgb="FF000000"/>
        <rFont val="Arial"/>
        <family val="2"/>
      </rPr>
      <t>Progress on climate action</t>
    </r>
    <r>
      <rPr>
        <sz val="11"/>
        <color rgb="FF000000"/>
        <rFont val="Arial"/>
        <family val="2"/>
      </rPr>
      <t xml:space="preserve"> section of our 2023 Sustainability Report.</t>
    </r>
  </si>
  <si>
    <t>Strategy</t>
  </si>
  <si>
    <t>Describe the climate-related risks and opportunities the organisation has identified over the short, medium and long term</t>
  </si>
  <si>
    <r>
      <t xml:space="preserve">In December 2021 Thiess conducted workshops with representatives from across our global operations to identify, prioritise and validate the most important climate risks and opportunities. In 2022, we categorised physical and transition climate risks and opportunities over the short (next 5 years), medium (5 to 15 years) and long term (beyond 2040). Two transition and two physical risk themes were then prioritised for further assessment via climate scenario analysis. These key risks we have identified over the medium - long term time horizons are:
</t>
    </r>
    <r>
      <rPr>
        <b/>
        <sz val="11"/>
        <color rgb="FF000000"/>
        <rFont val="Arial"/>
        <family val="2"/>
      </rPr>
      <t xml:space="preserve">Transition
</t>
    </r>
    <r>
      <rPr>
        <sz val="11"/>
        <color rgb="FF000000"/>
        <rFont val="Arial"/>
        <family val="2"/>
      </rPr>
      <t xml:space="preserve">* Policy and legal: Increasing risk of climate-related policy and legal changes with potential financial implications for the Group and barriers for emission-intensive operations and products which may impact the competitiveness of some of our clients operations.
* Markets: A global transition towards net zero emissions will increase the risk of a significantly reduced demand for coal and associated services leading to potential reduction in revenue and enhanced need for diversification.
</t>
    </r>
    <r>
      <rPr>
        <b/>
        <sz val="11"/>
        <color rgb="FF000000"/>
        <rFont val="Arial"/>
        <family val="2"/>
      </rPr>
      <t xml:space="preserve">Physical
</t>
    </r>
    <r>
      <rPr>
        <sz val="11"/>
        <color rgb="FF000000"/>
        <rFont val="Arial"/>
        <family val="2"/>
      </rPr>
      <t xml:space="preserve">* Acute and chronic rainfall: Extreme rainfall, snow and the changing seasonality of rainfall increasing the risk of disruptions to operations by impacting mine sites, limiting access, reducing productivity and potentially increasing operating expenses.
* Hot and dry conditions: Hot and dry conditions contribute to the increased risk of extreme fire weather and dust storms that can increase absenteeism, delay production, and reduce productivity. There is also an increased risk of dust limit licence breaches and community complaints.
For more information about the risk and opportunities the organisation has identified over various time horizons please refer to our 2021 and 2022 Climate Reports. For more information on our 2023 progress please refer to the </t>
    </r>
    <r>
      <rPr>
        <i/>
        <sz val="11"/>
        <color rgb="FF000000"/>
        <rFont val="Arial"/>
        <family val="2"/>
      </rPr>
      <t>Progress on climate action</t>
    </r>
    <r>
      <rPr>
        <sz val="11"/>
        <color rgb="FF000000"/>
        <rFont val="Arial"/>
        <family val="2"/>
      </rPr>
      <t xml:space="preserve"> section of our 2023 Sustainability Report.</t>
    </r>
  </si>
  <si>
    <t>Describe the impact of climate-related risks and opportunities on the organisation's businesses, strategy and financial planning</t>
  </si>
  <si>
    <t>To enhance our resilience to potential future changes we are working to:
* Diversify our business commodity portfolio to reduce our thermal coal exposure and working to meet the rising demand for metals and minerals to assist with the global energy transition.
* Decarbonise our operations and value chain including setting emission reduction targets and collaborating with partners with the aim of accelerating the development and commercialisation of decarbonisation technology critical for the industry.
* Engage with clients and suppliers to understand the initiatives and collaboration opportunities that can be used to decrease the collective carbon inventory of the value chain.
* Integrate climate strategy, adaptation and resilience across our operations and tenders.
We also regularly review our climate related risks and opportunities as the understanding of climate change impacts continues to evolve, and incorporate this into our business strategy, planning cycle and forecasts. For more information please refer to our 2022 Climate Report.</t>
  </si>
  <si>
    <r>
      <t>Describe the resilience of the organisation's strategy, taking into consideration different climate-related scenarios, including a 2</t>
    </r>
    <r>
      <rPr>
        <vertAlign val="superscript"/>
        <sz val="11"/>
        <color rgb="FF000000"/>
        <rFont val="Arial"/>
        <family val="2"/>
      </rPr>
      <t>o</t>
    </r>
    <r>
      <rPr>
        <sz val="11"/>
        <color rgb="FF000000"/>
        <rFont val="Arial"/>
        <family val="2"/>
      </rPr>
      <t>C or lower scenario</t>
    </r>
  </si>
  <si>
    <r>
      <t>In 2021 we identified our climate related transition and physical risks and opportunities and prioritised key risks for additional assessment via climate scenario analysis in 2022. This allowed us to consider the resilience of our strategy and continue to develop our management approach to climate change. We chose some of the most widely used global scenarios for our analysis, recommended by the TCFD:
* The Network for Greening the Financial System (NGFS) Divergent Net Zero and Delayed Transition scenarios (warming limited to &lt;1.5</t>
    </r>
    <r>
      <rPr>
        <vertAlign val="superscript"/>
        <sz val="11"/>
        <color rgb="FF000000"/>
        <rFont val="Arial"/>
        <family val="2"/>
      </rPr>
      <t>o</t>
    </r>
    <r>
      <rPr>
        <sz val="11"/>
        <color rgb="FF000000"/>
        <rFont val="Arial"/>
        <family val="2"/>
      </rPr>
      <t>C and &lt;2.0</t>
    </r>
    <r>
      <rPr>
        <vertAlign val="superscript"/>
        <sz val="11"/>
        <color rgb="FF000000"/>
        <rFont val="Arial"/>
        <family val="2"/>
      </rPr>
      <t>o</t>
    </r>
    <r>
      <rPr>
        <sz val="11"/>
        <color rgb="FF000000"/>
        <rFont val="Arial"/>
        <family val="2"/>
      </rPr>
      <t xml:space="preserve">C by 2100, aligned to the Paris Agreement for transition risks) and 
* Intergovernmental Panel on Climate Change (IPCC) Shared Social Pathways (SSP) high, medium and low emissions scenarios for physical risks.
The analysis identified potential future risk and financial exposure resulting from future climate related policy and regulation, declining demand for thermal coal, and an increase in extreme weather events - particularly chronic and acute rainfall in Australia and Indonesia, and an increase in extreme heat and dust storms in Australia, Chile and the USA. Our response to these risks, to improve our resilience to these potential outcomes, is described in our 2022 Climate Report with an update on actions provided in our 2023 Sustainability Report </t>
    </r>
    <r>
      <rPr>
        <i/>
        <sz val="11"/>
        <color rgb="FF000000"/>
        <rFont val="Arial"/>
        <family val="2"/>
      </rPr>
      <t>Progress on climate action</t>
    </r>
    <r>
      <rPr>
        <sz val="11"/>
        <color rgb="FF000000"/>
        <rFont val="Arial"/>
        <family val="2"/>
      </rPr>
      <t xml:space="preserve"> section.</t>
    </r>
  </si>
  <si>
    <t>Risk Management</t>
  </si>
  <si>
    <t>Describe the organisation's processes for identifying and assessing climate-related risks</t>
  </si>
  <si>
    <r>
      <t xml:space="preserve">The Group considers climate change to be a key material issue for the business and has included it within our risk management processes. Climate related risks, based on our scenario analysis and updated through our emerging trend processes, are included in our Enterprise Risk Register which is reviewed and updated by our Audit and Risk Committee quarterly. 
We use the Verisk Maplecroft Global Risk Dashboard and Country Risk Intelligence to track a range of indicators including climate change, water stress, drought and flood hazard and regulatory frameworks at the country level each quarter. Relevant insights are incorporated in the quarterly risk review and reporting process to inform the Board and Executive Leadership teams on climate related risks. 
Refer to our 2022 Climate Report and 2023 Sustainability Report - </t>
    </r>
    <r>
      <rPr>
        <i/>
        <sz val="11"/>
        <color rgb="FF000000"/>
        <rFont val="Arial"/>
        <family val="2"/>
      </rPr>
      <t>Progress on climate action</t>
    </r>
    <r>
      <rPr>
        <sz val="11"/>
        <color rgb="FF000000"/>
        <rFont val="Arial"/>
        <family val="2"/>
      </rPr>
      <t xml:space="preserve"> for more information.</t>
    </r>
  </si>
  <si>
    <t>Describe the organisation's processes for managing climate-related risks</t>
  </si>
  <si>
    <r>
      <t xml:space="preserve">Climate related risks are managed through our business risk management processes as described in our 2022 Climate Report with updates provided in our 2023 Sustainability Report </t>
    </r>
    <r>
      <rPr>
        <i/>
        <sz val="11"/>
        <color theme="1"/>
        <rFont val="Arial"/>
        <family val="2"/>
      </rPr>
      <t>Progress on climate action</t>
    </r>
    <r>
      <rPr>
        <sz val="11"/>
        <color theme="1"/>
        <rFont val="Arial"/>
        <family val="2"/>
      </rPr>
      <t xml:space="preserve"> section.</t>
    </r>
  </si>
  <si>
    <t>Describe how processes for identifying, assessing and managing climate-related risks are integrated into the organisation's overall risk management</t>
  </si>
  <si>
    <r>
      <t xml:space="preserve">Our approach to the identification, assessment and management of climate-related risks continues to evolve to further integrate into our overall business risk management process. We work to embed a consideration of climate risks into the business from our approach to new work and tenders through to risk review on our projects. All Board sub-committees oversee climate related risks, opportunities and mitigation actions as relevant to their committee scope.
Key risks are included in the Enterprise Risk Register, reviewed by the Audit and Risk Committee quarterly. The register is provided to the CEO, CFO and Executive Team for consultation and feedback. The Register forms part of the Management Report submitted to the Board quarterly and forms part of the overall business risk management framework which is aligned to short and long-term business objectives.
The Sustainability, Safety and Compliance Committee assists the Board in managing climate-related risks and meeting climate objectives, supported by the ESG Working Group who meet quarterly to address our material sustainability issues including climate change, emissions management and decarbonisation. These two groups support the Executive Team and Board in the development, execution and monitoring of our strategic approach to climate.
For further information on key actions completed in 2023 to further integrate climate considerations into our risk management processes refer to 2023 Sustainability Report </t>
    </r>
    <r>
      <rPr>
        <i/>
        <sz val="11"/>
        <color theme="1"/>
        <rFont val="Arial"/>
        <family val="2"/>
      </rPr>
      <t>Progress on climate action</t>
    </r>
    <r>
      <rPr>
        <sz val="11"/>
        <color theme="1"/>
        <rFont val="Arial"/>
        <family val="2"/>
      </rPr>
      <t xml:space="preserve"> section.</t>
    </r>
  </si>
  <si>
    <t>Metrics and Targets</t>
  </si>
  <si>
    <t>Disclose the metrics used by the organisation to assess climate-related risks and opportunities in line with its strategy and risk management process.</t>
  </si>
  <si>
    <t>To track, measure and minimise our environmental footprint and respond to climate-related risks and opportunities, the Group has developed metrics aligned to our business strategy and risk management processes. They focus on emissions reductions, physical impacts and adaptation and follow the TCFD guidance released in October 2021:  
* Absolute Scope 1 and Scope 2 emissions (ktCO2e)
* Absolute Scope 3 emissions from Group operated fleet (ktCO2e)
* % of portfolio supporting lower-carbon economy
* % of portfolio where physical risk adaptation and extreme weather contract contingencies have been applied
* % of STI (short-term incentive)</t>
  </si>
  <si>
    <t>Disclose Scope 1, Scope 2 and, if appropriate, Scope 3 greenhouse gas (GHG) emissions and related risks</t>
  </si>
  <si>
    <r>
      <t xml:space="preserve">We disclose our Scope 1, Scope 2 and Scope 3 GHG emissions data in our annual Sustainability Report. Please refer to our 2023 Sustainability Report and the Energy and Emissions tab in this Databook. 
Risks are included in our 2022 Climate Report with updates on our management actions provided in our 2023 Sustainability Report - </t>
    </r>
    <r>
      <rPr>
        <i/>
        <sz val="11"/>
        <color theme="1"/>
        <rFont val="Arial"/>
        <family val="2"/>
      </rPr>
      <t>Progress on climate action</t>
    </r>
    <r>
      <rPr>
        <sz val="11"/>
        <color theme="1"/>
        <rFont val="Arial"/>
        <family val="2"/>
      </rPr>
      <t>.</t>
    </r>
  </si>
  <si>
    <t>Describe the targets used by the organisation to manage climate-related risks and opportunities and performance against targets</t>
  </si>
  <si>
    <r>
      <rPr>
        <sz val="11"/>
        <color rgb="FF000000"/>
        <rFont val="Arial"/>
      </rPr>
      <t>Current targets to measure our performance against our metrics include:
* Net zero Scope 1 and 2 emissions by end of 2025 (</t>
    </r>
    <r>
      <rPr>
        <i/>
        <sz val="11"/>
        <color rgb="FF000000"/>
        <rFont val="Arial"/>
      </rPr>
      <t>Note: this target does not include MACA civil projects. We will look to develop a Scope 1 and 2 emissions reduction target for MACA civil in 2024</t>
    </r>
    <r>
      <rPr>
        <sz val="11"/>
        <color rgb="FF000000"/>
        <rFont val="Arial"/>
      </rPr>
      <t>)
* Net zero Scope 1 and 2 and Scope 3 emissions from Group operated fleet
* 25% reduction in emissions from diesel combustion in fleet we operate by 2035 (</t>
    </r>
    <r>
      <rPr>
        <i/>
        <sz val="11"/>
        <color rgb="FF000000"/>
        <rFont val="Arial"/>
      </rPr>
      <t>compared to a 2019 baseline</t>
    </r>
    <r>
      <rPr>
        <sz val="11"/>
        <color rgb="FF000000"/>
        <rFont val="Arial"/>
      </rPr>
      <t>)
* 85% of Group light vehicles used at our operations to be hybrid or battery-electric by 2030
* Rebalancing the Group portfolio to less than 25% of revenue from thermal coal by end of 2027
* Further rebalancing our portfolio to less than 20% revenue from thermal coal by end of 2030 (</t>
    </r>
    <r>
      <rPr>
        <i/>
        <sz val="11"/>
        <color rgb="FF000000"/>
        <rFont val="Arial"/>
      </rPr>
      <t>introduced in 2023 Sustainability Report</t>
    </r>
    <r>
      <rPr>
        <sz val="11"/>
        <color rgb="FF000000"/>
        <rFont val="Arial"/>
      </rPr>
      <t>)
* Up to 25% of executive and operational general manager STIs include measures for sustainability and climate action
For an update on our performance against these targets please refer to our 2023 Sustainability Report</t>
    </r>
    <r>
      <rPr>
        <i/>
        <sz val="11"/>
        <color rgb="FF000000"/>
        <rFont val="Arial"/>
      </rPr>
      <t xml:space="preserve"> Progress on decarbonisation</t>
    </r>
    <r>
      <rPr>
        <sz val="11"/>
        <color rgb="FF000000"/>
        <rFont val="Arial"/>
      </rPr>
      <t xml:space="preserve"> and </t>
    </r>
    <r>
      <rPr>
        <i/>
        <sz val="11"/>
        <color rgb="FF000000"/>
        <rFont val="Arial"/>
      </rPr>
      <t>Progress on climate action</t>
    </r>
    <r>
      <rPr>
        <sz val="11"/>
        <color rgb="FF000000"/>
        <rFont val="Arial"/>
      </rPr>
      <t xml:space="preserve"> sections.</t>
    </r>
  </si>
  <si>
    <t>The Thiess Group is committed to playing our part in achieving the UN SDGs using them in combination with our materiality assessment to develop our Sustainability Framework. We are committed to developing targets and initiatives that seek to contribute to the sustainable development of the regions where we operate.</t>
  </si>
  <si>
    <t>UNSDG</t>
  </si>
  <si>
    <t>How the Thiess Group contributed to the UN SDGs in 2023</t>
  </si>
  <si>
    <t>2023 Sustainability Report Reference</t>
  </si>
  <si>
    <t>Good health and wellbeing</t>
  </si>
  <si>
    <t>The health, safety and wellbeing of our employees, contractors and nearby communities is our most important value. Our One HSE Culture and "Everyone Safe Everyday" vision is supported by our Healthy, Safe and Respectful Workplace Policy and systems. In 2023, we progressed with implementing our Thiess Mental Health Roadmap delivering peer supporter training to Thiess and MACA employees, conducted a global workforce health risk assessment, began developing our new Health and Wellbeing Community of Practice, and commenced auditing for our Thiess Safety Essential for Fatigue. We also introduced a Safety Leadership Score as our key lead indicator, developed a Global Creating Respectful Workplaces training framework, and established a Respectful Workplace Officer network across our operations. 
We also participated in a number of community health and wellbeing events including the MACA Cancer 200 Ride raising almost $1 million for cancer research, continued a 15 year partnership with the Perth Children's Hospital Foundation, supported hospitals and local herders in Mongolia, and partnered with the International River Foundation to deliver new toilets and bioseptic tanks in three schools in Indonesia.</t>
  </si>
  <si>
    <t>Employee wellbeing and development (page 47)
Community engagement and investment (page 62)</t>
  </si>
  <si>
    <t>Gender equality</t>
  </si>
  <si>
    <t>We are committed to building an industry leading and diverse workforce and understand it is central to our long-term sustainability. We set a target in 2022 to increase our female participation by 20% in 2023. In 2023, while we didn't achieve our target, we did increase female participation by 15% from 14.61% in 2022 to 16.70% of our global team, and our global headquarters in Australia achieved a gender balanced workforce comprising of 46% female participation. This was achieved through investment in female employment pathway programs, enhanced equitable hiring practices and a focus on creating respectful workplaces. Women in leadership roles also increased from 11.12% in 2022 to 14.80% Group-wide.</t>
  </si>
  <si>
    <t>Diversity and inclusion (page 57)</t>
  </si>
  <si>
    <t>Clean water and sanitation</t>
  </si>
  <si>
    <r>
      <t xml:space="preserve">The Thiess Group understands that effective water management is vital, especially in the face of increasingly unpredictable climate conditions. We are focussed on efficient water use and protection of local ecosystems including promoting community wellbeing. In 2023, our water withdrawals decreased from 14,074 ML in 2022 to </t>
    </r>
    <r>
      <rPr>
        <sz val="11"/>
        <rFont val="Arial"/>
        <family val="2"/>
      </rPr>
      <t xml:space="preserve">13,380 ML </t>
    </r>
    <r>
      <rPr>
        <sz val="11"/>
        <color rgb="FF000000"/>
        <rFont val="Arial"/>
        <family val="2"/>
      </rPr>
      <t xml:space="preserve">and our discharges significantly decreased to </t>
    </r>
    <r>
      <rPr>
        <sz val="11"/>
        <rFont val="Arial"/>
        <family val="2"/>
      </rPr>
      <t>21 ML. G</t>
    </r>
    <r>
      <rPr>
        <sz val="11"/>
        <color rgb="FF000000"/>
        <rFont val="Arial"/>
        <family val="2"/>
      </rPr>
      <t>lobally we reused or recycled 3</t>
    </r>
    <r>
      <rPr>
        <sz val="11"/>
        <rFont val="Arial"/>
        <family val="2"/>
      </rPr>
      <t>,088 ML</t>
    </r>
    <r>
      <rPr>
        <sz val="11"/>
        <color rgb="FF000000"/>
        <rFont val="Arial"/>
        <family val="2"/>
      </rPr>
      <t>. 
Thiess' 21 year partnership with the International River Foundation (IRF) also continued with our Melak project in Indonesia commencing an initiative with the IRF at the Lambing Village. The initiative involved construction of new toilets and bio septic tanks in local schools and implementation of an awareness programs for Lambing students, with the assistance of local teachers, to link sanitation practices and river health.</t>
    </r>
  </si>
  <si>
    <t>Water management (page 40)</t>
  </si>
  <si>
    <t>Affordable and clean energy</t>
  </si>
  <si>
    <t>The Thiess Group is committed to contributing to a just, fair and equitable transition to zero emission energy. We are actively rebalancing our thermal coal portfolio and supporting a responsible phase-down of thermal coal to minimise disruption to the employees and communities currently reliant on it. In 2022, we committed to net zero for our Scope 1 and 2 emissions by 2025. This includes the electricity and fuel used at our owned or operated offices and rebuild centres. The target includes MACA mining projects but excludes MACA civil projects. We will look to develop a Scope 1 and 2 emissions reduction target for MACA civil division in 2024. 
In 2023, we commenced adopting renewable energy agreements through our energy retailers, investigated implementation of new or expanded solar infrastructure, purchased and retired Renewable Energy Certificates (RECs), and trialled electric car and bus options at our sites. This resulted in a decrease of our Scope 1 and 2 emissions from 13.55 ktCO2e in 2022 to 10.96 ktCO2e in 2023 representing a 20% reduction.</t>
  </si>
  <si>
    <t>Energy and emissions (page 31)</t>
  </si>
  <si>
    <t>Decent work and economic growth</t>
  </si>
  <si>
    <t xml:space="preserve">In 2023 the Group employed over 15,500 people contributing corporate income tax and payroll tax to our operating regions. We have over 7,000 suppliers in our supply chain with over three quarters local to the region we operate in and 95 Indigenous businesses engaged in Australia. We awarded 16 scholarships and welcomed 71 vacation students, 83 graduates and 139 apprentices globally.
We also promote employee wellbeing and development and continued upskilling our people in 2023. We delivered over 6.6 million hours of training across our regions and focussed on supporting our people to learn new skills in autonomy so we can embrace the industry's shift to autonomous mining. Thiess launched their Leadership Blueprint program in 2023 to develop the skills of our leaders, and will look to expand this and other programs throughout the Group in 2024. Thiess and MACA also launched Leadership Fundamentals programs, Thiess launched DIG, their online social learning platform, and career lattice to foster a culture of continuous growth and give our people access to thousands of online learning resources. </t>
  </si>
  <si>
    <t>Transparency (page 76)
Responsible supply chain (page 77)
Employee wellbeing and development (page 47)</t>
  </si>
  <si>
    <t>Reduced inequalities</t>
  </si>
  <si>
    <t>We aim to reduce inequality by providing dedicated programs to promote diversity, provide assistance in the form of scholarships, educational support, and provide access to graduate, training and apprenticeship programs in the regions where we operate. Female workforce representation increased from 14.61% in 2022 to 16.70% in 2023 and we achieved a gender balanced workforce in our Global Thiess headquarters in Australia which comprises 46% women. Women now represent 14.80% of our leaders, up from 11.12% in 2022. In Australia our ongoing commitment to Indigenous employment resulted in an increase to Indigenous workforce participation to 5.78% across our Australian operations. Our All-Abilities working groups and committees focussed on creating meaningful employment opportunities for people living with disability. Through partnerships with local disability support providers, adapting our processes and engaging with our communities Thiess employed 23 people living with disability in 2023.
In 2023 we also piloted an 8 month Emerging Women in Leadership development program and focussed on increasing female participation and ethnic group diversity in our Indonesian graduate development program. We also celebrated cultural diversity in our workplaces through celebrations, awareness and training, collaborated with Women in Mining in the Americas to create professional development opportunities, and launched a Global Mobility Skills Development program to provide employees with opportunities to travel internationally and take part in skills development, networking and cross-cultural learning.</t>
  </si>
  <si>
    <t>Diversity and inclusion (page 57)
Indigenous Peoples (page 64)</t>
  </si>
  <si>
    <t>Sustainable cities and communities</t>
  </si>
  <si>
    <t xml:space="preserve">Through our social investment framework we aim to create ongoing social value in our local communities aligned to our stakeholder objectives and expectations. We prioritise investment opportunities that contribute to community liveability and wellbeing, education and Indigenous affairs. In 2023 we contributed to 193 community-led organisations and invested over $2.42 million. In 2023 our MACA team celebrated 12 years as sponsor and principal partner of the MACA Cancer 200 event with our team raising almost $1 million for cancer research, and supported the Perth Childrens Hospital Foundation. In Mongolia we continue to partner with local hospitals to provide essential services to the vulnerable, elderly and children in local communities. In Indonesia we sponsored and contributed to a local schools education program to enable students to learn practical skills and a foundation to explore technical and mechanical career pathways, and we also worked with local communities to support local economic development. </t>
  </si>
  <si>
    <t>Community engagement and investment (page 62)</t>
  </si>
  <si>
    <t>Responsible consumption and production</t>
  </si>
  <si>
    <t xml:space="preserve">We consider the reduction and elimination of waste and pollution, and generation of value from normally wasteful by-products as part of our contribution to a circular economy. In 2023 Thiess generated a total of 29,123 tonnes of waste, 56.7% of which was non-hazardous, and the largest contributor being scrap tyres. We recycled or reused 47.5% of our waste in 2023 and implemented several initiatives in all regions to drive this. Thiess Chile and Bridgestone, along with their recycling provider, collaborated on a program for recycling end of life tyres into various derivative products including scrap metal, fuel and rubber walkways. The aim for 2023 was to recycle 67 tonnes, and the team exceeded their goal recycling 68.5 tonnes. In 2023 we also launched our new Thiess Rebuild Centre on Batam Island, Indonesia to expand our truck and component rebuilding capabilities on a large scale. Instead of replacing our fleet as they reach the end of their service life, we will extend their life through rebuilding. This will reduce waste and contribute to a circular economy. The aim is also to prolong truck life until alternative low or zero carbon emissions fuel technology is commercialised, and the trucks can be replaced. </t>
  </si>
  <si>
    <t>Progress on commodity and service diversification (page 12)
Circular economy (page 42)
Responsible supply chain (page 77)</t>
  </si>
  <si>
    <t>Climate action</t>
  </si>
  <si>
    <t>We recognise that human activity is the leading contributor to climate change and that its effects will continue to impact our planet. We are committed to contributing to the decarbonisation transformation that is central to meeting the requirements of the Paris Agreement. In 2023, we continued our progress on decarbonisation implementing various initiatives and collaborating with partners to develop and trial low emissions technology. We continued our diversification plans to reduce our thermal coal portfolio, support the raw materials critical to the energy transition, and develop low emissions service offerings such as Thiess Rehabilitation. We incorporated MACA into our ambitious climate targets including net zero Scope 1 and 2 emissions by 2025 (excluding MACA civil projects which we aim to develop a Scope 1 and 2 emissions reduction target for in 2024), 25% reduction in emissions from fleet we operate by 2035 and 85% of all Group operated light vehicles to be hybrid or battery electric by 2030. These support our long-term goal of net zero scope 1, 2 and 3 emissions from fleet we operate, by 2050. We made considerable progress on our net zero Scope 1 and 2 target by reducing our Scope 1 and 2 emissions by more than 20% from 2022.</t>
  </si>
  <si>
    <t>Progress on climate action (page 24)
Progress on decarbonisation (page 33)</t>
  </si>
  <si>
    <t>Life below water</t>
  </si>
  <si>
    <t xml:space="preserve">We are committed to reducing our reliance upon and impact on water resources needed for ecosystem functions. In 2023 we reduced our water withdrawals by 4.93% and saw a large reduction in our water discharge due to reduced rainfall intensity at our Indonesian operations reducing our need for discharge. Our water intensity (withdrawals relative to revenue) reduced in 2023 however the volume of reuse and recycling relative to withdrawals decreased by 2.7%. Our team in Indonesia focussed on expanding water recycling and reuse initiatives including implementation of water harvesting practices and installation of water treatment plants in 2023. In 2024 we plan to undertake a review to identify projects located in water stressed regions so we can develop site-specific targets to address risks. </t>
  </si>
  <si>
    <t>Life on land</t>
  </si>
  <si>
    <t>At the Thiess Group we prioritise responsible land management practices and work to minimise disturbance to land, water and biodiversity. A key aspect of our commitment to land and biodiversity restoration was the launch of our Thiess Rehabilitation business in March 2022, with their first contract awarded in July 2022 and the second in June 2023. In 2023, the Group rehabilitated 632 hectares of mined land - 250 hectares in Australia and 382 hectares in Indonesia - ranging from grazing pasture, to bushland to jungle ecosystems. We also completed a review of existing Thiess business processes against the requirements of the Taskforce on Nature-related Financial Disclosures (TNFD) framework after its launch in September 2023 and will look to begin implementing recommendations from the review in 2024.</t>
  </si>
  <si>
    <t>Land and biodiversity (page 38)</t>
  </si>
  <si>
    <t>Peace, justice and strong institutions</t>
  </si>
  <si>
    <t xml:space="preserve">Thiess is committed to providing transparent governance and implement practices that support our ESG commitments. In 2023 a realignment of our management structure brought Strategy, Sustainability and Safety under the one function, and an executive was appointed. Other roles were added within the team to provide key resources to support our energy transition and fugitive emission ambitions. We also joined the United Nations Global Compact to formalise our support to further the UN SDGs, completed detailed mapping against GRI to improve our sustainability disclosures, and produced our first Sustainability Databook to complement our Sustainability Report and provide further transparency. </t>
  </si>
  <si>
    <t>Progress on our sustainability journey (page 21)
Business integrity (page 70)</t>
  </si>
  <si>
    <t>Partnerships for the goals</t>
  </si>
  <si>
    <t>Thiess is committed to partnering to further the achievement of the SDGs in our operating regions. We are partnering with other organisations to explore research and development of net-zero emissions mining technology. In 2023, we continued our part in the Hydra Consortium working on hydrogen fuel-cell powertrain prototypes and worked with Mitsui to electrify mining equipment. We also partnered with community organisations to provide financial and in-kind support to initiatives that contribute to community liveability and wellbeing, environmental sustainability, economic development, education and Indigenous affairs. We also partnered with the Minerals Council of Australia (MCA) to develop an implementation pathway for service providers for their Towards Sustainable Mining (TSM) framework.</t>
  </si>
  <si>
    <t>Progress on decarbonisation (page 33)
Community engagement and investment (page 62)
Progress on our sustainability journey (page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</si>
</sst>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0.0"/>
  </numFmts>
  <fonts count="66" x14ac:knownFonts="1">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
      <sz val="11"/>
      <name val="Calibri"/>
      <family val="2"/>
      <scheme val="minor"/>
    </font>
    <font>
      <b/>
      <sz val="11"/>
      <color rgb="FF000000"/>
      <name val="Calibri"/>
      <family val="2"/>
      <scheme val="minor"/>
    </font>
    <font>
      <b/>
      <sz val="10"/>
      <color theme="1"/>
      <name val="Calibri"/>
      <family val="2"/>
      <scheme val="minor"/>
    </font>
    <font>
      <sz val="10"/>
      <color theme="1"/>
      <name val="Calibri"/>
      <family val="2"/>
      <scheme val="minor"/>
    </font>
    <font>
      <sz val="16"/>
      <color theme="1"/>
      <name val="Calibri"/>
      <family val="2"/>
      <scheme val="minor"/>
    </font>
    <font>
      <u/>
      <sz val="11"/>
      <color theme="10"/>
      <name val="Calibri"/>
      <family val="2"/>
      <scheme val="minor"/>
    </font>
    <font>
      <b/>
      <sz val="9.5"/>
      <color theme="4"/>
      <name val="Calibri"/>
      <family val="2"/>
      <scheme val="minor"/>
    </font>
    <font>
      <sz val="9.5"/>
      <color theme="4"/>
      <name val="Calibri"/>
      <family val="2"/>
      <scheme val="minor"/>
    </font>
    <font>
      <b/>
      <sz val="12"/>
      <name val="Calibri"/>
      <family val="2"/>
      <scheme val="minor"/>
    </font>
    <font>
      <sz val="7"/>
      <color theme="4"/>
      <name val="Calibri"/>
      <family val="2"/>
      <scheme val="minor"/>
    </font>
    <font>
      <sz val="10"/>
      <name val="Arial"/>
      <family val="2"/>
    </font>
    <font>
      <sz val="10"/>
      <color rgb="FF000000"/>
      <name val="Arial"/>
      <family val="2"/>
    </font>
    <font>
      <sz val="8"/>
      <name val="Calibri"/>
      <family val="2"/>
      <scheme val="minor"/>
    </font>
    <font>
      <b/>
      <sz val="11"/>
      <color theme="4"/>
      <name val="Calibri"/>
      <family val="2"/>
      <scheme val="minor"/>
    </font>
    <font>
      <sz val="11"/>
      <color rgb="FF2E2D2C"/>
      <name val="Calibri"/>
      <family val="2"/>
      <scheme val="minor"/>
    </font>
    <font>
      <i/>
      <sz val="11"/>
      <color rgb="FF000000"/>
      <name val="Calibri"/>
      <family val="2"/>
      <scheme val="minor"/>
    </font>
    <font>
      <b/>
      <u/>
      <sz val="12"/>
      <name val="Calibri"/>
      <family val="2"/>
      <scheme val="minor"/>
    </font>
    <font>
      <b/>
      <sz val="11"/>
      <color rgb="FF2E2D2C"/>
      <name val="Calibri"/>
      <family val="2"/>
      <scheme val="minor"/>
    </font>
    <font>
      <b/>
      <sz val="12"/>
      <color theme="0"/>
      <name val="Calibri"/>
      <family val="2"/>
      <scheme val="minor"/>
    </font>
    <font>
      <sz val="8"/>
      <color rgb="FF2E2D2C"/>
      <name val="Arial"/>
      <family val="2"/>
    </font>
    <font>
      <sz val="11"/>
      <name val="Arial"/>
      <family val="2"/>
    </font>
    <font>
      <sz val="11"/>
      <color theme="1"/>
      <name val="Calibri"/>
      <family val="2"/>
      <scheme val="minor"/>
    </font>
    <font>
      <sz val="10"/>
      <color theme="1"/>
      <name val="Arial"/>
      <family val="2"/>
    </font>
    <font>
      <sz val="9"/>
      <color theme="1"/>
      <name val="Arial"/>
      <family val="2"/>
    </font>
    <font>
      <b/>
      <sz val="10"/>
      <color theme="1"/>
      <name val="Arial"/>
      <family val="2"/>
    </font>
    <font>
      <sz val="11"/>
      <color theme="1"/>
      <name val="Arial"/>
      <family val="2"/>
    </font>
    <font>
      <sz val="16"/>
      <color theme="1"/>
      <name val="Arial"/>
      <family val="2"/>
    </font>
    <font>
      <b/>
      <sz val="11"/>
      <color theme="1"/>
      <name val="Arial"/>
      <family val="2"/>
    </font>
    <font>
      <u/>
      <sz val="11"/>
      <color theme="10"/>
      <name val="Arial"/>
      <family val="2"/>
    </font>
    <font>
      <b/>
      <sz val="12"/>
      <name val="Arial"/>
      <family val="2"/>
    </font>
    <font>
      <b/>
      <sz val="11"/>
      <name val="Arial"/>
      <family val="2"/>
    </font>
    <font>
      <b/>
      <vertAlign val="superscript"/>
      <sz val="11"/>
      <name val="Arial"/>
      <family val="2"/>
    </font>
    <font>
      <sz val="11"/>
      <color rgb="FF000000"/>
      <name val="Arial"/>
      <family val="2"/>
    </font>
    <font>
      <i/>
      <sz val="10"/>
      <name val="Arial"/>
      <family val="2"/>
    </font>
    <font>
      <i/>
      <sz val="10"/>
      <color theme="1"/>
      <name val="Arial"/>
      <family val="2"/>
    </font>
    <font>
      <b/>
      <sz val="11"/>
      <color rgb="FF000000"/>
      <name val="Arial"/>
      <family val="2"/>
    </font>
    <font>
      <i/>
      <sz val="11"/>
      <color rgb="FF000000"/>
      <name val="Arial"/>
      <family val="2"/>
    </font>
    <font>
      <i/>
      <sz val="11"/>
      <name val="Arial"/>
      <family val="2"/>
    </font>
    <font>
      <i/>
      <sz val="11"/>
      <color theme="1"/>
      <name val="Arial"/>
      <family val="2"/>
    </font>
    <font>
      <b/>
      <sz val="10"/>
      <color rgb="FF000000"/>
      <name val="Arial"/>
      <family val="2"/>
    </font>
    <font>
      <sz val="11"/>
      <color rgb="FFFF0000"/>
      <name val="Arial"/>
      <family val="2"/>
    </font>
    <font>
      <sz val="9.5"/>
      <color theme="4"/>
      <name val="Arial"/>
      <family val="2"/>
    </font>
    <font>
      <b/>
      <sz val="11"/>
      <color rgb="FF77993C"/>
      <name val="Arial"/>
      <family val="2"/>
    </font>
    <font>
      <sz val="11"/>
      <color rgb="FF77993C"/>
      <name val="Arial"/>
      <family val="2"/>
    </font>
    <font>
      <b/>
      <sz val="11"/>
      <color rgb="FF00AAB4"/>
      <name val="Arial"/>
      <family val="2"/>
    </font>
    <font>
      <sz val="11"/>
      <color rgb="FF00AAB4"/>
      <name val="Arial"/>
      <family val="2"/>
    </font>
    <font>
      <b/>
      <sz val="11"/>
      <color rgb="FF595378"/>
      <name val="Arial"/>
      <family val="2"/>
    </font>
    <font>
      <sz val="11"/>
      <color rgb="FF595378"/>
      <name val="Arial"/>
      <family val="2"/>
    </font>
    <font>
      <i/>
      <sz val="11"/>
      <color rgb="FF2E2D2C"/>
      <name val="Arial"/>
      <family val="2"/>
    </font>
    <font>
      <b/>
      <u/>
      <sz val="12"/>
      <name val="Arial"/>
      <family val="2"/>
    </font>
    <font>
      <sz val="11"/>
      <color rgb="FF2E2D2C"/>
      <name val="Arial"/>
      <family val="2"/>
    </font>
    <font>
      <b/>
      <sz val="11"/>
      <color rgb="FFFF0000"/>
      <name val="Arial"/>
      <family val="2"/>
    </font>
    <font>
      <b/>
      <sz val="12"/>
      <color theme="0"/>
      <name val="Arial"/>
      <family val="2"/>
    </font>
    <font>
      <b/>
      <sz val="11"/>
      <color rgb="FF2E2D2C"/>
      <name val="Arial"/>
      <family val="2"/>
    </font>
    <font>
      <vertAlign val="superscript"/>
      <sz val="11"/>
      <color rgb="FF000000"/>
      <name val="Arial"/>
      <family val="2"/>
    </font>
    <font>
      <sz val="11"/>
      <color rgb="FF000000"/>
      <name val="Aptos Narrow"/>
      <family val="2"/>
    </font>
    <font>
      <i/>
      <sz val="11"/>
      <name val="Arial"/>
    </font>
    <font>
      <sz val="8"/>
      <color theme="1"/>
      <name val="Arial"/>
      <family val="2"/>
    </font>
    <font>
      <sz val="11"/>
      <color rgb="FF000000"/>
      <name val="Arial"/>
    </font>
    <font>
      <sz val="11"/>
      <color theme="1"/>
      <name val="Arial"/>
    </font>
    <font>
      <i/>
      <sz val="11"/>
      <color rgb="FF000000"/>
      <name val="Arial"/>
    </font>
    <font>
      <b/>
      <sz val="18"/>
      <color theme="1"/>
      <name val="Arial"/>
      <family val="2"/>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77993C"/>
        <bgColor indexed="64"/>
      </patternFill>
    </fill>
    <fill>
      <patternFill patternType="solid">
        <fgColor rgb="FF595378"/>
        <bgColor indexed="64"/>
      </patternFill>
    </fill>
    <fill>
      <patternFill patternType="solid">
        <fgColor rgb="FF00AAB4"/>
        <bgColor indexed="64"/>
      </patternFill>
    </fill>
    <fill>
      <patternFill patternType="solid">
        <fgColor rgb="FFFFFFFF"/>
        <bgColor rgb="FF000000"/>
      </patternFill>
    </fill>
    <fill>
      <patternFill patternType="solid">
        <fgColor theme="2"/>
        <bgColor indexed="64"/>
      </patternFill>
    </fill>
    <fill>
      <patternFill patternType="solid">
        <fgColor theme="0" tint="-0.14999847407452621"/>
        <bgColor indexed="64"/>
      </patternFill>
    </fill>
    <fill>
      <patternFill patternType="solid">
        <fgColor theme="0" tint="-0.14996795556505021"/>
        <bgColor indexed="64"/>
      </patternFill>
    </fill>
  </fills>
  <borders count="73">
    <border>
      <left/>
      <right/>
      <top/>
      <bottom/>
      <diagonal/>
    </border>
    <border>
      <left/>
      <right/>
      <top/>
      <bottom style="thick">
        <color theme="4"/>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medium">
        <color auto="1"/>
      </bottom>
      <diagonal/>
    </border>
    <border>
      <left/>
      <right/>
      <top style="thick">
        <color theme="4"/>
      </top>
      <bottom style="medium">
        <color auto="1"/>
      </bottom>
      <diagonal/>
    </border>
    <border>
      <left/>
      <right/>
      <top style="thick">
        <color theme="4"/>
      </top>
      <bottom/>
      <diagonal/>
    </border>
    <border>
      <left/>
      <right/>
      <top style="hair">
        <color auto="1"/>
      </top>
      <bottom style="hair">
        <color auto="1"/>
      </bottom>
      <diagonal/>
    </border>
    <border>
      <left/>
      <right/>
      <top style="thin">
        <color rgb="FF8EA9DB"/>
      </top>
      <bottom/>
      <diagonal/>
    </border>
    <border>
      <left/>
      <right/>
      <top style="hair">
        <color auto="1"/>
      </top>
      <bottom style="medium">
        <color auto="1"/>
      </bottom>
      <diagonal/>
    </border>
    <border>
      <left/>
      <right/>
      <top/>
      <bottom style="thick">
        <color rgb="FF0070C0"/>
      </bottom>
      <diagonal/>
    </border>
    <border>
      <left/>
      <right/>
      <top style="thick">
        <color theme="4"/>
      </top>
      <bottom style="hair">
        <color auto="1"/>
      </bottom>
      <diagonal/>
    </border>
    <border>
      <left/>
      <right/>
      <top/>
      <bottom style="hair">
        <color auto="1"/>
      </bottom>
      <diagonal/>
    </border>
    <border>
      <left/>
      <right/>
      <top style="hair">
        <color auto="1"/>
      </top>
      <bottom/>
      <diagonal/>
    </border>
    <border>
      <left/>
      <right/>
      <top style="medium">
        <color auto="1"/>
      </top>
      <bottom style="medium">
        <color auto="1"/>
      </bottom>
      <diagonal/>
    </border>
    <border>
      <left/>
      <right/>
      <top style="medium">
        <color auto="1"/>
      </top>
      <bottom style="hair">
        <color auto="1"/>
      </bottom>
      <diagonal/>
    </border>
    <border>
      <left/>
      <right/>
      <top style="medium">
        <color auto="1"/>
      </top>
      <bottom style="thick">
        <color theme="4"/>
      </bottom>
      <diagonal/>
    </border>
    <border>
      <left/>
      <right/>
      <top style="medium">
        <color auto="1"/>
      </top>
      <bottom/>
      <diagonal/>
    </border>
    <border>
      <left style="thick">
        <color rgb="FF00AAB4"/>
      </left>
      <right/>
      <top style="thick">
        <color rgb="FF00AAB4"/>
      </top>
      <bottom style="thick">
        <color rgb="FF00AAB4"/>
      </bottom>
      <diagonal/>
    </border>
    <border>
      <left/>
      <right/>
      <top style="thick">
        <color rgb="FF00AAB4"/>
      </top>
      <bottom style="thick">
        <color rgb="FF00AAB4"/>
      </bottom>
      <diagonal/>
    </border>
    <border>
      <left/>
      <right style="thick">
        <color rgb="FF00AAB4"/>
      </right>
      <top style="thick">
        <color rgb="FF00AAB4"/>
      </top>
      <bottom style="thick">
        <color rgb="FF00AAB4"/>
      </bottom>
      <diagonal/>
    </border>
    <border>
      <left style="thick">
        <color rgb="FF595378"/>
      </left>
      <right/>
      <top style="thick">
        <color rgb="FF595378"/>
      </top>
      <bottom style="thick">
        <color rgb="FF595378"/>
      </bottom>
      <diagonal/>
    </border>
    <border>
      <left/>
      <right/>
      <top style="thick">
        <color rgb="FF595378"/>
      </top>
      <bottom style="thick">
        <color rgb="FF595378"/>
      </bottom>
      <diagonal/>
    </border>
    <border>
      <left/>
      <right style="thick">
        <color rgb="FF595378"/>
      </right>
      <top style="thick">
        <color rgb="FF595378"/>
      </top>
      <bottom style="thick">
        <color rgb="FF595378"/>
      </bottom>
      <diagonal/>
    </border>
    <border>
      <left style="thick">
        <color rgb="FF77993C"/>
      </left>
      <right/>
      <top style="thick">
        <color rgb="FF77993C"/>
      </top>
      <bottom style="thick">
        <color rgb="FF77993C"/>
      </bottom>
      <diagonal/>
    </border>
    <border>
      <left/>
      <right/>
      <top style="thick">
        <color rgb="FF77993C"/>
      </top>
      <bottom style="thick">
        <color rgb="FF77993C"/>
      </bottom>
      <diagonal/>
    </border>
    <border>
      <left/>
      <right style="thick">
        <color rgb="FF77993C"/>
      </right>
      <top style="thick">
        <color rgb="FF77993C"/>
      </top>
      <bottom style="thick">
        <color rgb="FF77993C"/>
      </bottom>
      <diagonal/>
    </border>
    <border>
      <left/>
      <right/>
      <top style="thick">
        <color rgb="FF77993C"/>
      </top>
      <bottom style="thick">
        <color theme="4"/>
      </bottom>
      <diagonal/>
    </border>
    <border>
      <left/>
      <right/>
      <top style="thick">
        <color rgb="FF595378"/>
      </top>
      <bottom style="thick">
        <color theme="4"/>
      </bottom>
      <diagonal/>
    </border>
    <border>
      <left/>
      <right/>
      <top style="thick">
        <color rgb="FF00AAB4"/>
      </top>
      <bottom style="thick">
        <color theme="4"/>
      </bottom>
      <diagonal/>
    </border>
    <border>
      <left/>
      <right/>
      <top style="medium">
        <color rgb="FF000000"/>
      </top>
      <bottom style="hair">
        <color rgb="FF000000"/>
      </bottom>
      <diagonal/>
    </border>
    <border>
      <left/>
      <right/>
      <top style="hair">
        <color rgb="FF000000"/>
      </top>
      <bottom style="hair">
        <color rgb="FF000000"/>
      </bottom>
      <diagonal/>
    </border>
    <border>
      <left/>
      <right/>
      <top style="hair">
        <color rgb="FF000000"/>
      </top>
      <bottom style="medium">
        <color rgb="FF000000"/>
      </bottom>
      <diagonal/>
    </border>
    <border>
      <left/>
      <right/>
      <top style="thin">
        <color auto="1"/>
      </top>
      <bottom style="hair">
        <color auto="1"/>
      </bottom>
      <diagonal/>
    </border>
    <border>
      <left/>
      <right style="hair">
        <color theme="4"/>
      </right>
      <top/>
      <bottom style="medium">
        <color auto="1"/>
      </bottom>
      <diagonal/>
    </border>
    <border>
      <left/>
      <right style="hair">
        <color theme="4"/>
      </right>
      <top/>
      <bottom/>
      <diagonal/>
    </border>
    <border>
      <left/>
      <right style="hair">
        <color theme="4"/>
      </right>
      <top style="thick">
        <color theme="4"/>
      </top>
      <bottom/>
      <diagonal/>
    </border>
    <border>
      <left/>
      <right style="hair">
        <color theme="4"/>
      </right>
      <top style="hair">
        <color auto="1"/>
      </top>
      <bottom style="hair">
        <color auto="1"/>
      </bottom>
      <diagonal/>
    </border>
    <border>
      <left style="hair">
        <color theme="4"/>
      </left>
      <right/>
      <top style="thick">
        <color theme="4"/>
      </top>
      <bottom/>
      <diagonal/>
    </border>
    <border>
      <left style="hair">
        <color theme="4"/>
      </left>
      <right/>
      <top style="hair">
        <color auto="1"/>
      </top>
      <bottom style="hair">
        <color auto="1"/>
      </bottom>
      <diagonal/>
    </border>
    <border>
      <left style="hair">
        <color theme="4"/>
      </left>
      <right/>
      <top/>
      <bottom style="medium">
        <color auto="1"/>
      </bottom>
      <diagonal/>
    </border>
    <border>
      <left style="hair">
        <color theme="4"/>
      </left>
      <right/>
      <top/>
      <bottom/>
      <diagonal/>
    </border>
    <border>
      <left/>
      <right style="hair">
        <color theme="4"/>
      </right>
      <top style="medium">
        <color auto="1"/>
      </top>
      <bottom/>
      <diagonal/>
    </border>
    <border>
      <left style="hair">
        <color theme="4"/>
      </left>
      <right/>
      <top style="hair">
        <color auto="1"/>
      </top>
      <bottom style="medium">
        <color auto="1"/>
      </bottom>
      <diagonal/>
    </border>
    <border>
      <left/>
      <right style="hair">
        <color theme="4"/>
      </right>
      <top style="hair">
        <color auto="1"/>
      </top>
      <bottom style="medium">
        <color auto="1"/>
      </bottom>
      <diagonal/>
    </border>
    <border>
      <left style="hair">
        <color theme="4"/>
      </left>
      <right/>
      <top/>
      <bottom style="hair">
        <color auto="1"/>
      </bottom>
      <diagonal/>
    </border>
    <border>
      <left/>
      <right style="hair">
        <color theme="4"/>
      </right>
      <top/>
      <bottom style="hair">
        <color auto="1"/>
      </bottom>
      <diagonal/>
    </border>
    <border>
      <left style="hair">
        <color theme="4"/>
      </left>
      <right/>
      <top style="medium">
        <color auto="1"/>
      </top>
      <bottom style="hair">
        <color auto="1"/>
      </bottom>
      <diagonal/>
    </border>
    <border>
      <left/>
      <right style="hair">
        <color theme="4"/>
      </right>
      <top style="medium">
        <color auto="1"/>
      </top>
      <bottom style="hair">
        <color auto="1"/>
      </bottom>
      <diagonal/>
    </border>
    <border>
      <left style="hair">
        <color theme="4"/>
      </left>
      <right/>
      <top style="hair">
        <color auto="1"/>
      </top>
      <bottom/>
      <diagonal/>
    </border>
    <border>
      <left/>
      <right style="hair">
        <color theme="4"/>
      </right>
      <top style="hair">
        <color auto="1"/>
      </top>
      <bottom/>
      <diagonal/>
    </border>
    <border>
      <left/>
      <right/>
      <top style="hair">
        <color auto="1"/>
      </top>
      <bottom style="thick">
        <color rgb="FF0070C0"/>
      </bottom>
      <diagonal/>
    </border>
    <border>
      <left style="hair">
        <color theme="4"/>
      </left>
      <right/>
      <top style="hair">
        <color auto="1"/>
      </top>
      <bottom style="thick">
        <color rgb="FF0070C0"/>
      </bottom>
      <diagonal/>
    </border>
    <border>
      <left/>
      <right style="hair">
        <color theme="4"/>
      </right>
      <top style="hair">
        <color auto="1"/>
      </top>
      <bottom style="thick">
        <color rgb="FF0070C0"/>
      </bottom>
      <diagonal/>
    </border>
    <border>
      <left style="hair">
        <color theme="4"/>
      </left>
      <right/>
      <top style="thick">
        <color theme="4"/>
      </top>
      <bottom style="hair">
        <color auto="1"/>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auto="1"/>
      </bottom>
      <diagonal/>
    </border>
    <border>
      <left/>
      <right style="hair">
        <color indexed="64"/>
      </right>
      <top style="thick">
        <color theme="4"/>
      </top>
      <bottom style="hair">
        <color indexed="64"/>
      </bottom>
      <diagonal/>
    </border>
    <border>
      <left style="hair">
        <color indexed="64"/>
      </left>
      <right/>
      <top style="thick">
        <color theme="4"/>
      </top>
      <bottom style="hair">
        <color auto="1"/>
      </bottom>
      <diagonal/>
    </border>
    <border>
      <left style="hair">
        <color indexed="64"/>
      </left>
      <right/>
      <top style="hair">
        <color indexed="64"/>
      </top>
      <bottom style="hair">
        <color indexed="64"/>
      </bottom>
      <diagonal/>
    </border>
    <border>
      <left style="hair">
        <color auto="1"/>
      </left>
      <right/>
      <top style="hair">
        <color auto="1"/>
      </top>
      <bottom style="medium">
        <color auto="1"/>
      </bottom>
      <diagonal/>
    </border>
    <border>
      <left/>
      <right style="hair">
        <color indexed="64"/>
      </right>
      <top style="thick">
        <color rgb="FF0070C0"/>
      </top>
      <bottom style="hair">
        <color indexed="64"/>
      </bottom>
      <diagonal/>
    </border>
    <border>
      <left/>
      <right style="hair">
        <color indexed="64"/>
      </right>
      <top style="hair">
        <color indexed="64"/>
      </top>
      <bottom/>
      <diagonal/>
    </border>
    <border>
      <left style="hair">
        <color indexed="64"/>
      </left>
      <right/>
      <top style="thick">
        <color rgb="FF0070C0"/>
      </top>
      <bottom style="hair">
        <color indexed="64"/>
      </bottom>
      <diagonal/>
    </border>
    <border>
      <left style="hair">
        <color indexed="64"/>
      </left>
      <right/>
      <top style="hair">
        <color indexed="64"/>
      </top>
      <bottom/>
      <diagonal/>
    </border>
    <border>
      <left style="hair">
        <color auto="1"/>
      </left>
      <right/>
      <top style="medium">
        <color auto="1"/>
      </top>
      <bottom style="hair">
        <color auto="1"/>
      </bottom>
      <diagonal/>
    </border>
    <border>
      <left/>
      <right/>
      <top style="hair">
        <color auto="1"/>
      </top>
      <bottom style="thick">
        <color theme="4"/>
      </bottom>
      <diagonal/>
    </border>
    <border>
      <left/>
      <right style="hair">
        <color indexed="64"/>
      </right>
      <top/>
      <bottom style="hair">
        <color indexed="64"/>
      </bottom>
      <diagonal/>
    </border>
    <border>
      <left/>
      <right style="hair">
        <color theme="4"/>
      </right>
      <top style="thick">
        <color theme="4"/>
      </top>
      <bottom style="hair">
        <color auto="1"/>
      </bottom>
      <diagonal/>
    </border>
    <border>
      <left style="hair">
        <color theme="4"/>
      </left>
      <right/>
      <top style="medium">
        <color auto="1"/>
      </top>
      <bottom style="medium">
        <color auto="1"/>
      </bottom>
      <diagonal/>
    </border>
    <border>
      <left/>
      <right style="hair">
        <color theme="4"/>
      </right>
      <top style="medium">
        <color auto="1"/>
      </top>
      <bottom style="medium">
        <color auto="1"/>
      </bottom>
      <diagonal/>
    </border>
  </borders>
  <cellStyleXfs count="12">
    <xf numFmtId="0" fontId="0" fillId="0" borderId="0"/>
    <xf numFmtId="0" fontId="9" fillId="0" borderId="0" applyNumberFormat="0" applyFill="0" applyBorder="0" applyAlignment="0" applyProtection="0"/>
    <xf numFmtId="0" fontId="10" fillId="0" borderId="2" applyFill="0" applyProtection="0">
      <alignment horizontal="left"/>
    </xf>
    <xf numFmtId="0" fontId="11" fillId="0" borderId="3" applyFill="0">
      <alignment horizontal="left" vertical="top" wrapText="1"/>
    </xf>
    <xf numFmtId="0" fontId="11" fillId="0" borderId="4">
      <alignment horizontal="left" vertical="top" wrapText="1"/>
    </xf>
    <xf numFmtId="0" fontId="13" fillId="2" borderId="0">
      <alignment vertical="top"/>
    </xf>
    <xf numFmtId="0" fontId="10" fillId="0" borderId="3">
      <alignment horizontal="center"/>
    </xf>
    <xf numFmtId="0" fontId="10" fillId="3" borderId="2" applyFill="0">
      <alignment horizontal="center"/>
    </xf>
    <xf numFmtId="0" fontId="11" fillId="2" borderId="3" applyFill="0">
      <alignment vertical="top" wrapText="1"/>
    </xf>
    <xf numFmtId="0" fontId="17" fillId="0" borderId="0">
      <alignment horizontal="left" vertical="top" wrapText="1"/>
    </xf>
    <xf numFmtId="0" fontId="10" fillId="2" borderId="3"/>
    <xf numFmtId="43" fontId="25" fillId="0" borderId="0" applyFont="0" applyFill="0" applyBorder="0" applyAlignment="0" applyProtection="0"/>
  </cellStyleXfs>
  <cellXfs count="816">
    <xf numFmtId="0" fontId="0" fillId="0" borderId="0" xfId="0"/>
    <xf numFmtId="0" fontId="2" fillId="0" borderId="0" xfId="0" applyFont="1"/>
    <xf numFmtId="0" fontId="1" fillId="0" borderId="0" xfId="0" applyFont="1"/>
    <xf numFmtId="0" fontId="6" fillId="0" borderId="0" xfId="0" applyFont="1"/>
    <xf numFmtId="0" fontId="7" fillId="0" borderId="0" xfId="0" applyFont="1"/>
    <xf numFmtId="0" fontId="8" fillId="0" borderId="0" xfId="0" applyFont="1"/>
    <xf numFmtId="0" fontId="2" fillId="0" borderId="0" xfId="0" applyFont="1" applyAlignment="1">
      <alignment horizontal="left" vertical="center" wrapText="1"/>
    </xf>
    <xf numFmtId="0" fontId="1" fillId="0" borderId="1" xfId="0" applyFont="1" applyBorder="1"/>
    <xf numFmtId="0" fontId="0" fillId="0" borderId="5" xfId="0" applyBorder="1"/>
    <xf numFmtId="0" fontId="4" fillId="0" borderId="0" xfId="0" applyFont="1"/>
    <xf numFmtId="0" fontId="3" fillId="0" borderId="0" xfId="0" applyFont="1" applyAlignment="1">
      <alignment horizontal="center" vertical="center" wrapText="1"/>
    </xf>
    <xf numFmtId="0" fontId="12"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8" xfId="0" applyBorder="1"/>
    <xf numFmtId="0" fontId="2" fillId="0" borderId="8" xfId="0" applyFont="1" applyBorder="1"/>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xf numFmtId="0" fontId="0" fillId="0" borderId="10" xfId="0" applyBorder="1"/>
    <xf numFmtId="0" fontId="2" fillId="0" borderId="8" xfId="0" applyFont="1" applyBorder="1" applyAlignment="1">
      <alignment horizontal="left" vertical="center" wrapText="1"/>
    </xf>
    <xf numFmtId="3" fontId="2" fillId="0" borderId="0" xfId="0" applyNumberFormat="1" applyFont="1" applyAlignment="1">
      <alignment horizontal="center" vertical="center" wrapText="1"/>
    </xf>
    <xf numFmtId="3" fontId="2" fillId="0" borderId="8" xfId="0" applyNumberFormat="1" applyFont="1" applyBorder="1" applyAlignment="1">
      <alignment horizontal="center" vertical="center" wrapText="1"/>
    </xf>
    <xf numFmtId="0" fontId="14" fillId="0" borderId="0" xfId="0" applyFont="1" applyAlignment="1">
      <alignment horizontal="left" vertical="center" wrapText="1"/>
    </xf>
    <xf numFmtId="0" fontId="15" fillId="0" borderId="0" xfId="0" applyFont="1"/>
    <xf numFmtId="0" fontId="2" fillId="0" borderId="8" xfId="0" applyFont="1" applyBorder="1" applyAlignment="1">
      <alignment wrapText="1"/>
    </xf>
    <xf numFmtId="49" fontId="2" fillId="0" borderId="8" xfId="0" applyNumberFormat="1" applyFont="1" applyBorder="1" applyAlignment="1">
      <alignment vertical="center" wrapText="1"/>
    </xf>
    <xf numFmtId="49" fontId="2" fillId="0" borderId="5" xfId="0" applyNumberFormat="1" applyFont="1" applyBorder="1" applyAlignment="1">
      <alignment vertical="center" wrapText="1"/>
    </xf>
    <xf numFmtId="0" fontId="5" fillId="0" borderId="0" xfId="0" applyFont="1" applyAlignment="1">
      <alignment vertical="center" wrapText="1"/>
    </xf>
    <xf numFmtId="0" fontId="2" fillId="0" borderId="13" xfId="0" applyFont="1" applyBorder="1" applyAlignment="1">
      <alignment horizontal="center" vertical="center" wrapText="1"/>
    </xf>
    <xf numFmtId="0" fontId="18" fillId="0" borderId="0" xfId="0" applyFont="1" applyAlignment="1">
      <alignment wrapText="1"/>
    </xf>
    <xf numFmtId="49" fontId="2" fillId="0" borderId="10" xfId="0" applyNumberFormat="1" applyFont="1" applyBorder="1" applyAlignment="1">
      <alignment vertical="center" wrapText="1"/>
    </xf>
    <xf numFmtId="0" fontId="18" fillId="0" borderId="5" xfId="0" applyFont="1" applyBorder="1" applyAlignment="1">
      <alignment wrapText="1"/>
    </xf>
    <xf numFmtId="0" fontId="18" fillId="0" borderId="8" xfId="0" applyFont="1" applyBorder="1" applyAlignment="1">
      <alignment wrapText="1"/>
    </xf>
    <xf numFmtId="49" fontId="2" fillId="0" borderId="0" xfId="0" applyNumberFormat="1" applyFont="1" applyAlignment="1">
      <alignment vertical="center" wrapText="1"/>
    </xf>
    <xf numFmtId="0" fontId="18" fillId="0" borderId="10" xfId="0" applyFont="1" applyBorder="1" applyAlignment="1">
      <alignment wrapText="1"/>
    </xf>
    <xf numFmtId="0" fontId="2" fillId="0" borderId="10" xfId="0" applyFont="1" applyBorder="1" applyAlignment="1">
      <alignment horizontal="left" vertical="center" wrapText="1"/>
    </xf>
    <xf numFmtId="49" fontId="0" fillId="0" borderId="8" xfId="0" applyNumberFormat="1" applyBorder="1"/>
    <xf numFmtId="3" fontId="2" fillId="0" borderId="8" xfId="0" applyNumberFormat="1" applyFont="1" applyBorder="1" applyAlignment="1">
      <alignment horizontal="left" vertical="center" wrapText="1"/>
    </xf>
    <xf numFmtId="0" fontId="15" fillId="0" borderId="1" xfId="0" applyFont="1" applyBorder="1"/>
    <xf numFmtId="0" fontId="2" fillId="0" borderId="10" xfId="0" applyFont="1" applyBorder="1" applyAlignment="1">
      <alignment wrapText="1"/>
    </xf>
    <xf numFmtId="0" fontId="2" fillId="0" borderId="0" xfId="0" applyFont="1" applyAlignment="1">
      <alignment horizontal="left" wrapText="1"/>
    </xf>
    <xf numFmtId="0" fontId="5" fillId="0" borderId="16" xfId="0" applyFont="1" applyBorder="1" applyAlignment="1">
      <alignment wrapText="1"/>
    </xf>
    <xf numFmtId="0" fontId="0" fillId="0" borderId="16" xfId="0" applyBorder="1"/>
    <xf numFmtId="0" fontId="2" fillId="0" borderId="8" xfId="0" applyFont="1" applyBorder="1" applyAlignment="1">
      <alignment horizontal="left" wrapText="1"/>
    </xf>
    <xf numFmtId="0" fontId="2" fillId="0" borderId="10" xfId="0" applyFont="1" applyBorder="1" applyAlignment="1">
      <alignment horizontal="left" wrapText="1"/>
    </xf>
    <xf numFmtId="0" fontId="2" fillId="0" borderId="14" xfId="0" applyFont="1" applyBorder="1" applyAlignment="1">
      <alignment wrapText="1"/>
    </xf>
    <xf numFmtId="0" fontId="0" fillId="0" borderId="14" xfId="0" applyBorder="1"/>
    <xf numFmtId="0" fontId="5" fillId="0" borderId="16" xfId="0" applyFont="1" applyBorder="1" applyAlignment="1">
      <alignment horizontal="left" wrapText="1"/>
    </xf>
    <xf numFmtId="0" fontId="19" fillId="0" borderId="8" xfId="0" applyFont="1" applyBorder="1" applyAlignment="1">
      <alignment horizontal="left" vertical="center" wrapText="1"/>
    </xf>
    <xf numFmtId="0" fontId="19" fillId="0" borderId="10" xfId="0" applyFont="1" applyBorder="1" applyAlignment="1">
      <alignment horizontal="left" vertical="center" wrapText="1"/>
    </xf>
    <xf numFmtId="0" fontId="18" fillId="0" borderId="0" xfId="0" applyFont="1"/>
    <xf numFmtId="49" fontId="2" fillId="0" borderId="8" xfId="0" applyNumberFormat="1" applyFont="1" applyBorder="1" applyAlignment="1">
      <alignment horizontal="left" wrapText="1"/>
    </xf>
    <xf numFmtId="0" fontId="5" fillId="0" borderId="13" xfId="0" applyFont="1" applyBorder="1" applyAlignment="1">
      <alignment horizontal="left" wrapText="1"/>
    </xf>
    <xf numFmtId="0" fontId="0" fillId="0" borderId="13" xfId="0" applyBorder="1"/>
    <xf numFmtId="0" fontId="18" fillId="0" borderId="8" xfId="0" applyFont="1" applyBorder="1"/>
    <xf numFmtId="0" fontId="18" fillId="0" borderId="10" xfId="0" applyFont="1" applyBorder="1"/>
    <xf numFmtId="0" fontId="18" fillId="0" borderId="15" xfId="0" applyFont="1" applyBorder="1" applyAlignment="1">
      <alignment wrapText="1"/>
    </xf>
    <xf numFmtId="0" fontId="2" fillId="0" borderId="16" xfId="0" applyFont="1" applyBorder="1" applyAlignment="1">
      <alignment horizontal="left" wrapText="1"/>
    </xf>
    <xf numFmtId="0" fontId="2" fillId="0" borderId="5" xfId="0" applyFont="1" applyBorder="1" applyAlignment="1">
      <alignment horizontal="left" wrapText="1"/>
    </xf>
    <xf numFmtId="49" fontId="2" fillId="0" borderId="8" xfId="0" applyNumberFormat="1" applyFont="1" applyBorder="1" applyAlignment="1">
      <alignment horizontal="left" vertical="center" wrapText="1"/>
    </xf>
    <xf numFmtId="0" fontId="20" fillId="0" borderId="0" xfId="0" applyFont="1" applyAlignment="1">
      <alignment horizontal="left" vertical="center" wrapText="1"/>
    </xf>
    <xf numFmtId="0" fontId="1" fillId="0" borderId="13" xfId="0" applyFont="1" applyBorder="1"/>
    <xf numFmtId="0" fontId="18" fillId="0" borderId="1" xfId="0" applyFont="1" applyBorder="1" applyAlignment="1">
      <alignment wrapText="1"/>
    </xf>
    <xf numFmtId="0" fontId="19" fillId="0" borderId="1" xfId="0" applyFont="1" applyBorder="1" applyAlignment="1">
      <alignment horizontal="left" vertical="center" wrapText="1"/>
    </xf>
    <xf numFmtId="49" fontId="2" fillId="0" borderId="13" xfId="0" applyNumberFormat="1" applyFont="1" applyBorder="1" applyAlignment="1">
      <alignment vertical="center" wrapText="1"/>
    </xf>
    <xf numFmtId="0" fontId="18" fillId="0" borderId="13" xfId="0" applyFont="1" applyBorder="1" applyAlignment="1">
      <alignment wrapText="1"/>
    </xf>
    <xf numFmtId="0" fontId="2" fillId="0" borderId="13" xfId="0" applyFont="1" applyBorder="1" applyAlignment="1">
      <alignment horizontal="left" vertical="center" wrapText="1"/>
    </xf>
    <xf numFmtId="49" fontId="5" fillId="0" borderId="17" xfId="0" applyNumberFormat="1" applyFont="1" applyBorder="1" applyAlignment="1">
      <alignment wrapText="1"/>
    </xf>
    <xf numFmtId="0" fontId="18" fillId="0" borderId="17" xfId="0" applyFont="1" applyBorder="1" applyAlignment="1">
      <alignment wrapText="1"/>
    </xf>
    <xf numFmtId="0" fontId="2" fillId="0" borderId="17" xfId="0" applyFont="1" applyBorder="1" applyAlignment="1">
      <alignment horizontal="left" vertical="center" wrapText="1"/>
    </xf>
    <xf numFmtId="0" fontId="5" fillId="0" borderId="13" xfId="0" applyFont="1" applyBorder="1" applyAlignment="1">
      <alignment wrapText="1"/>
    </xf>
    <xf numFmtId="3" fontId="2" fillId="0" borderId="13" xfId="0" applyNumberFormat="1" applyFont="1" applyBorder="1" applyAlignment="1">
      <alignment horizontal="center" vertical="center" wrapText="1"/>
    </xf>
    <xf numFmtId="49" fontId="5" fillId="0" borderId="15" xfId="0" applyNumberFormat="1" applyFont="1" applyBorder="1" applyAlignment="1">
      <alignment wrapText="1"/>
    </xf>
    <xf numFmtId="0" fontId="2" fillId="0" borderId="15" xfId="0" applyFont="1" applyBorder="1" applyAlignment="1">
      <alignment horizontal="left" wrapText="1"/>
    </xf>
    <xf numFmtId="0" fontId="0" fillId="0" borderId="17" xfId="0" applyBorder="1"/>
    <xf numFmtId="0" fontId="2" fillId="0" borderId="17" xfId="0" applyFont="1" applyBorder="1" applyAlignment="1">
      <alignment horizontal="left" wrapText="1"/>
    </xf>
    <xf numFmtId="49" fontId="5" fillId="0" borderId="1" xfId="0" applyNumberFormat="1" applyFont="1" applyBorder="1" applyAlignment="1">
      <alignment wrapText="1"/>
    </xf>
    <xf numFmtId="0" fontId="2" fillId="0" borderId="1" xfId="0" applyFont="1" applyBorder="1" applyAlignment="1">
      <alignment horizontal="left" wrapText="1"/>
    </xf>
    <xf numFmtId="0" fontId="21" fillId="0" borderId="17" xfId="0" applyFont="1" applyBorder="1" applyAlignment="1">
      <alignment wrapText="1"/>
    </xf>
    <xf numFmtId="0" fontId="1" fillId="0" borderId="17" xfId="0" applyFont="1" applyBorder="1"/>
    <xf numFmtId="0" fontId="2" fillId="0" borderId="13" xfId="0" applyFont="1" applyBorder="1" applyAlignment="1">
      <alignment horizontal="left" wrapText="1"/>
    </xf>
    <xf numFmtId="49" fontId="2" fillId="0" borderId="0" xfId="0" applyNumberFormat="1" applyFont="1" applyAlignment="1">
      <alignment horizontal="left" wrapText="1"/>
    </xf>
    <xf numFmtId="0" fontId="2" fillId="0" borderId="5" xfId="0" applyFont="1" applyBorder="1" applyAlignment="1">
      <alignment horizontal="left" vertical="center" wrapText="1"/>
    </xf>
    <xf numFmtId="49" fontId="0" fillId="0" borderId="10" xfId="0" applyNumberFormat="1" applyBorder="1"/>
    <xf numFmtId="49" fontId="5" fillId="0" borderId="18" xfId="0" applyNumberFormat="1" applyFont="1" applyBorder="1" applyAlignment="1">
      <alignment wrapText="1"/>
    </xf>
    <xf numFmtId="0" fontId="21" fillId="0" borderId="18" xfId="0" applyFont="1" applyBorder="1" applyAlignment="1">
      <alignment wrapText="1"/>
    </xf>
    <xf numFmtId="0" fontId="1" fillId="0" borderId="18" xfId="0" applyFont="1" applyBorder="1"/>
    <xf numFmtId="0" fontId="2" fillId="0" borderId="14" xfId="0" applyFont="1" applyBorder="1" applyAlignment="1">
      <alignment horizontal="left" wrapText="1"/>
    </xf>
    <xf numFmtId="0" fontId="18" fillId="0" borderId="14" xfId="0" applyFont="1" applyBorder="1"/>
    <xf numFmtId="0" fontId="21" fillId="0" borderId="1" xfId="0" applyFont="1" applyBorder="1" applyAlignment="1">
      <alignment wrapText="1"/>
    </xf>
    <xf numFmtId="0" fontId="22" fillId="6" borderId="19" xfId="0" applyFont="1" applyFill="1" applyBorder="1" applyAlignment="1">
      <alignment horizontal="left" vertical="center" wrapText="1"/>
    </xf>
    <xf numFmtId="0" fontId="2" fillId="6" borderId="20" xfId="0" applyFont="1" applyFill="1" applyBorder="1" applyAlignment="1">
      <alignment wrapText="1"/>
    </xf>
    <xf numFmtId="0" fontId="0" fillId="6" borderId="21" xfId="0" applyFill="1" applyBorder="1"/>
    <xf numFmtId="0" fontId="2" fillId="0" borderId="1" xfId="0" applyFont="1" applyBorder="1" applyAlignment="1">
      <alignment horizontal="left" vertical="center" wrapText="1"/>
    </xf>
    <xf numFmtId="0" fontId="22" fillId="5" borderId="22" xfId="0" applyFont="1" applyFill="1" applyBorder="1" applyAlignment="1">
      <alignment horizontal="left" vertical="center" wrapText="1"/>
    </xf>
    <xf numFmtId="0" fontId="2" fillId="5" borderId="23" xfId="0" applyFont="1" applyFill="1" applyBorder="1" applyAlignment="1">
      <alignment wrapText="1"/>
    </xf>
    <xf numFmtId="0" fontId="0" fillId="5" borderId="24" xfId="0" applyFill="1" applyBorder="1"/>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22" fillId="4" borderId="27" xfId="0" applyFont="1" applyFill="1" applyBorder="1" applyAlignment="1">
      <alignment horizontal="left" vertical="center" wrapText="1"/>
    </xf>
    <xf numFmtId="0" fontId="23" fillId="7" borderId="0" xfId="0" applyFont="1" applyFill="1" applyAlignment="1">
      <alignment vertical="center"/>
    </xf>
    <xf numFmtId="0" fontId="26" fillId="0" borderId="0" xfId="0" applyFont="1" applyAlignment="1">
      <alignment vertical="center"/>
    </xf>
    <xf numFmtId="0" fontId="27" fillId="0" borderId="0" xfId="0" applyFont="1"/>
    <xf numFmtId="0" fontId="26" fillId="0" borderId="0" xfId="0" applyFont="1"/>
    <xf numFmtId="0" fontId="24" fillId="0" borderId="0" xfId="0" applyFont="1" applyAlignment="1">
      <alignment wrapText="1"/>
    </xf>
    <xf numFmtId="0" fontId="28" fillId="0" borderId="0" xfId="0" applyFont="1"/>
    <xf numFmtId="0" fontId="29" fillId="0" borderId="0" xfId="0" applyFont="1"/>
    <xf numFmtId="0" fontId="30" fillId="0" borderId="0" xfId="0" applyFont="1"/>
    <xf numFmtId="0" fontId="31" fillId="0" borderId="1" xfId="0" applyFont="1" applyBorder="1"/>
    <xf numFmtId="0" fontId="32" fillId="0" borderId="0" xfId="1" applyFont="1"/>
    <xf numFmtId="0" fontId="29" fillId="0" borderId="5" xfId="0" applyFont="1" applyBorder="1"/>
    <xf numFmtId="0" fontId="32" fillId="0" borderId="5" xfId="1" applyFont="1" applyBorder="1"/>
    <xf numFmtId="0" fontId="32" fillId="0" borderId="0" xfId="1" applyFont="1" applyBorder="1"/>
    <xf numFmtId="0" fontId="29" fillId="0" borderId="6" xfId="0" applyFont="1" applyBorder="1"/>
    <xf numFmtId="0" fontId="32" fillId="0" borderId="6" xfId="1" applyFont="1" applyBorder="1"/>
    <xf numFmtId="0" fontId="31" fillId="0" borderId="0" xfId="0" applyFont="1"/>
    <xf numFmtId="0" fontId="29" fillId="0" borderId="1" xfId="0" applyFont="1" applyBorder="1"/>
    <xf numFmtId="0" fontId="33" fillId="0" borderId="0" xfId="0" applyFont="1" applyAlignment="1">
      <alignment horizontal="left" vertical="center" wrapText="1"/>
    </xf>
    <xf numFmtId="0" fontId="34" fillId="0" borderId="0" xfId="0" applyFont="1" applyAlignment="1">
      <alignment horizontal="center" vertical="center" wrapText="1"/>
    </xf>
    <xf numFmtId="0" fontId="24" fillId="0" borderId="0" xfId="0" applyFont="1"/>
    <xf numFmtId="0" fontId="34" fillId="0" borderId="1" xfId="0" applyFont="1" applyBorder="1" applyAlignment="1">
      <alignment horizontal="center" vertical="center" wrapText="1"/>
    </xf>
    <xf numFmtId="0" fontId="34" fillId="0" borderId="1" xfId="0" quotePrefix="1" applyFont="1" applyBorder="1" applyAlignment="1">
      <alignment horizontal="center" vertical="center" wrapText="1"/>
    </xf>
    <xf numFmtId="0" fontId="34" fillId="0" borderId="7" xfId="0" applyFont="1" applyBorder="1"/>
    <xf numFmtId="0" fontId="36" fillId="0" borderId="7" xfId="0" applyFont="1" applyBorder="1" applyAlignment="1">
      <alignment horizontal="center" vertical="center"/>
    </xf>
    <xf numFmtId="3" fontId="24" fillId="0" borderId="39" xfId="0" applyNumberFormat="1" applyFont="1" applyBorder="1" applyAlignment="1">
      <alignment vertical="center"/>
    </xf>
    <xf numFmtId="3" fontId="24" fillId="0" borderId="12" xfId="0" applyNumberFormat="1" applyFont="1" applyBorder="1" applyAlignment="1">
      <alignment vertical="center"/>
    </xf>
    <xf numFmtId="3" fontId="24" fillId="0" borderId="7" xfId="0" applyNumberFormat="1" applyFont="1" applyBorder="1" applyAlignment="1">
      <alignment vertical="center"/>
    </xf>
    <xf numFmtId="3" fontId="24" fillId="0" borderId="55" xfId="0" applyNumberFormat="1" applyFont="1" applyBorder="1" applyAlignment="1">
      <alignment vertical="center"/>
    </xf>
    <xf numFmtId="0" fontId="24" fillId="0" borderId="8" xfId="0" applyFont="1" applyBorder="1" applyAlignment="1">
      <alignment horizontal="left" indent="3"/>
    </xf>
    <xf numFmtId="0" fontId="36" fillId="0" borderId="8" xfId="0" applyFont="1" applyBorder="1" applyAlignment="1">
      <alignment horizontal="center" vertical="center"/>
    </xf>
    <xf numFmtId="3" fontId="24" fillId="0" borderId="40" xfId="0" applyNumberFormat="1" applyFont="1" applyBorder="1" applyAlignment="1">
      <alignment vertical="center"/>
    </xf>
    <xf numFmtId="3" fontId="24" fillId="0" borderId="38" xfId="0" applyNumberFormat="1" applyFont="1" applyBorder="1"/>
    <xf numFmtId="3" fontId="24" fillId="0" borderId="8" xfId="0" applyNumberFormat="1" applyFont="1" applyBorder="1" applyAlignment="1">
      <alignment vertical="center"/>
    </xf>
    <xf numFmtId="3" fontId="24" fillId="0" borderId="40" xfId="0" applyNumberFormat="1" applyFont="1" applyBorder="1" applyAlignment="1">
      <alignment horizontal="right" vertical="center"/>
    </xf>
    <xf numFmtId="3" fontId="24" fillId="0" borderId="38" xfId="0" applyNumberFormat="1" applyFont="1" applyBorder="1" applyAlignment="1">
      <alignment vertical="center"/>
    </xf>
    <xf numFmtId="3" fontId="24" fillId="0" borderId="8" xfId="0" applyNumberFormat="1" applyFont="1" applyBorder="1"/>
    <xf numFmtId="0" fontId="24" fillId="0" borderId="5" xfId="0" applyFont="1" applyBorder="1" applyAlignment="1">
      <alignment horizontal="left" indent="3"/>
    </xf>
    <xf numFmtId="0" fontId="36" fillId="0" borderId="5" xfId="0" applyFont="1" applyBorder="1" applyAlignment="1">
      <alignment horizontal="center" vertical="center"/>
    </xf>
    <xf numFmtId="3" fontId="24" fillId="0" borderId="41" xfId="0" applyNumberFormat="1" applyFont="1" applyBorder="1" applyAlignment="1">
      <alignment vertical="center"/>
    </xf>
    <xf numFmtId="3" fontId="24" fillId="0" borderId="5" xfId="0" applyNumberFormat="1" applyFont="1" applyBorder="1" applyAlignment="1">
      <alignment vertical="center"/>
    </xf>
    <xf numFmtId="3" fontId="24" fillId="0" borderId="35" xfId="0" applyNumberFormat="1" applyFont="1" applyBorder="1"/>
    <xf numFmtId="3" fontId="24" fillId="0" borderId="35" xfId="0" applyNumberFormat="1" applyFont="1" applyBorder="1" applyAlignment="1">
      <alignment vertical="center"/>
    </xf>
    <xf numFmtId="3" fontId="24" fillId="0" borderId="5" xfId="0" applyNumberFormat="1" applyFont="1" applyBorder="1"/>
    <xf numFmtId="0" fontId="34" fillId="0" borderId="0" xfId="0" applyFont="1"/>
    <xf numFmtId="0" fontId="36" fillId="0" borderId="0" xfId="0" applyFont="1" applyAlignment="1">
      <alignment horizontal="center" vertical="center"/>
    </xf>
    <xf numFmtId="0" fontId="24" fillId="0" borderId="42" xfId="0" applyFont="1" applyBorder="1" applyAlignment="1">
      <alignment vertical="center"/>
    </xf>
    <xf numFmtId="0" fontId="24" fillId="0" borderId="0" xfId="0" applyFont="1" applyAlignment="1">
      <alignment vertical="center"/>
    </xf>
    <xf numFmtId="0" fontId="24" fillId="0" borderId="49" xfId="0" applyFont="1" applyBorder="1" applyAlignment="1">
      <alignment vertical="center"/>
    </xf>
    <xf numFmtId="0" fontId="24" fillId="0" borderId="16" xfId="0" applyFont="1" applyBorder="1" applyAlignment="1">
      <alignment vertical="center"/>
    </xf>
    <xf numFmtId="0" fontId="36" fillId="0" borderId="8" xfId="0" applyFont="1" applyBorder="1" applyAlignment="1">
      <alignment horizontal="left" indent="3"/>
    </xf>
    <xf numFmtId="0" fontId="24" fillId="0" borderId="40" xfId="0" applyFont="1" applyBorder="1" applyAlignment="1">
      <alignment vertical="center"/>
    </xf>
    <xf numFmtId="0" fontId="24" fillId="0" borderId="8" xfId="0" applyFont="1" applyBorder="1" applyAlignment="1">
      <alignment vertical="center"/>
    </xf>
    <xf numFmtId="0" fontId="24" fillId="0" borderId="38" xfId="0" applyFont="1" applyBorder="1" applyAlignment="1">
      <alignment vertical="center"/>
    </xf>
    <xf numFmtId="0" fontId="24" fillId="0" borderId="8" xfId="0" applyFont="1" applyBorder="1"/>
    <xf numFmtId="0" fontId="24" fillId="0" borderId="41" xfId="0" applyFont="1" applyBorder="1" applyAlignment="1">
      <alignment vertical="center"/>
    </xf>
    <xf numFmtId="0" fontId="24" fillId="0" borderId="5" xfId="0" applyFont="1" applyBorder="1" applyAlignment="1">
      <alignment vertical="center"/>
    </xf>
    <xf numFmtId="0" fontId="24" fillId="0" borderId="35" xfId="0" applyFont="1" applyBorder="1"/>
    <xf numFmtId="0" fontId="24" fillId="0" borderId="35" xfId="0" applyFont="1" applyBorder="1" applyAlignment="1">
      <alignment vertical="center"/>
    </xf>
    <xf numFmtId="0" fontId="24" fillId="0" borderId="5" xfId="0" applyFont="1" applyBorder="1"/>
    <xf numFmtId="0" fontId="24" fillId="0" borderId="10" xfId="0" applyFont="1" applyBorder="1" applyAlignment="1">
      <alignment vertical="center"/>
    </xf>
    <xf numFmtId="0" fontId="34" fillId="0" borderId="18" xfId="0" applyFont="1" applyBorder="1" applyAlignment="1">
      <alignment horizontal="left"/>
    </xf>
    <xf numFmtId="0" fontId="36" fillId="0" borderId="18" xfId="0" applyFont="1" applyBorder="1" applyAlignment="1">
      <alignment horizontal="center" vertical="center"/>
    </xf>
    <xf numFmtId="164" fontId="36" fillId="0" borderId="18" xfId="11" applyNumberFormat="1" applyFont="1" applyFill="1" applyBorder="1" applyAlignment="1">
      <alignment vertical="center"/>
    </xf>
    <xf numFmtId="0" fontId="24" fillId="0" borderId="18" xfId="0" applyFont="1" applyBorder="1" applyAlignment="1">
      <alignment vertical="center"/>
    </xf>
    <xf numFmtId="164" fontId="24" fillId="0" borderId="48" xfId="0" applyNumberFormat="1" applyFont="1" applyBorder="1" applyAlignment="1">
      <alignment vertical="center"/>
    </xf>
    <xf numFmtId="0" fontId="29" fillId="0" borderId="0" xfId="0" applyFont="1" applyAlignment="1">
      <alignment horizontal="left" wrapText="1"/>
    </xf>
    <xf numFmtId="164" fontId="36" fillId="0" borderId="8" xfId="11" applyNumberFormat="1" applyFont="1" applyFill="1" applyBorder="1" applyAlignment="1">
      <alignment vertical="center"/>
    </xf>
    <xf numFmtId="164" fontId="24" fillId="0" borderId="40" xfId="11" applyNumberFormat="1" applyFont="1" applyFill="1" applyBorder="1" applyAlignment="1">
      <alignment vertical="center"/>
    </xf>
    <xf numFmtId="0" fontId="36" fillId="0" borderId="8" xfId="0" applyFont="1" applyBorder="1" applyAlignment="1">
      <alignment vertical="center"/>
    </xf>
    <xf numFmtId="0" fontId="24" fillId="0" borderId="45" xfId="0" applyFont="1" applyBorder="1" applyAlignment="1">
      <alignment vertical="center"/>
    </xf>
    <xf numFmtId="164" fontId="24" fillId="0" borderId="44" xfId="11" applyNumberFormat="1" applyFont="1" applyFill="1" applyBorder="1" applyAlignment="1"/>
    <xf numFmtId="164" fontId="24" fillId="0" borderId="45" xfId="11" applyNumberFormat="1" applyFont="1" applyFill="1" applyBorder="1" applyAlignment="1"/>
    <xf numFmtId="0" fontId="29" fillId="0" borderId="0" xfId="0" applyFont="1" applyAlignment="1">
      <alignment horizontal="left"/>
    </xf>
    <xf numFmtId="0" fontId="34" fillId="0" borderId="0" xfId="0" applyFont="1" applyAlignment="1">
      <alignment horizontal="left"/>
    </xf>
    <xf numFmtId="166" fontId="24" fillId="0" borderId="40" xfId="0" applyNumberFormat="1" applyFont="1" applyBorder="1" applyAlignment="1">
      <alignment horizontal="center" vertical="center"/>
    </xf>
    <xf numFmtId="4" fontId="24" fillId="0" borderId="8" xfId="0" applyNumberFormat="1" applyFont="1" applyBorder="1" applyAlignment="1">
      <alignment horizontal="right" vertical="center"/>
    </xf>
    <xf numFmtId="166" fontId="24" fillId="0" borderId="41" xfId="0" applyNumberFormat="1" applyFont="1" applyBorder="1" applyAlignment="1">
      <alignment horizontal="center" vertical="center"/>
    </xf>
    <xf numFmtId="0" fontId="34" fillId="0" borderId="8" xfId="0" applyFont="1" applyBorder="1" applyAlignment="1">
      <alignment horizontal="left"/>
    </xf>
    <xf numFmtId="0" fontId="24" fillId="0" borderId="40" xfId="0" applyFont="1" applyBorder="1" applyAlignment="1">
      <alignment horizontal="center" vertical="center"/>
    </xf>
    <xf numFmtId="0" fontId="24" fillId="0" borderId="0" xfId="0" applyFont="1" applyAlignment="1">
      <alignment horizontal="left" indent="3"/>
    </xf>
    <xf numFmtId="0" fontId="24" fillId="0" borderId="0" xfId="0" applyFont="1" applyAlignment="1">
      <alignment horizontal="center" vertical="center"/>
    </xf>
    <xf numFmtId="0" fontId="24" fillId="0" borderId="0" xfId="0" applyFont="1" applyAlignment="1">
      <alignment horizontal="right" vertical="center"/>
    </xf>
    <xf numFmtId="0" fontId="14" fillId="0" borderId="0" xfId="0" applyFont="1"/>
    <xf numFmtId="0" fontId="38" fillId="0" borderId="0" xfId="0" applyFont="1"/>
    <xf numFmtId="0" fontId="39" fillId="0" borderId="0" xfId="0" applyFont="1"/>
    <xf numFmtId="3" fontId="36" fillId="0" borderId="39" xfId="0" applyNumberFormat="1" applyFont="1" applyBorder="1" applyAlignment="1">
      <alignment horizontal="right" vertical="center"/>
    </xf>
    <xf numFmtId="3" fontId="24" fillId="0" borderId="7" xfId="0" applyNumberFormat="1" applyFont="1" applyBorder="1" applyAlignment="1">
      <alignment horizontal="right" vertical="center"/>
    </xf>
    <xf numFmtId="3" fontId="29" fillId="0" borderId="37" xfId="0" applyNumberFormat="1" applyFont="1" applyBorder="1"/>
    <xf numFmtId="3" fontId="36" fillId="0" borderId="0" xfId="0" applyNumberFormat="1" applyFont="1" applyAlignment="1">
      <alignment horizontal="right" vertical="center"/>
    </xf>
    <xf numFmtId="3" fontId="36" fillId="0" borderId="37" xfId="0" applyNumberFormat="1" applyFont="1" applyBorder="1" applyAlignment="1">
      <alignment horizontal="right" vertical="center"/>
    </xf>
    <xf numFmtId="3" fontId="36" fillId="0" borderId="0" xfId="0" applyNumberFormat="1" applyFont="1"/>
    <xf numFmtId="3" fontId="29" fillId="0" borderId="0" xfId="0" applyNumberFormat="1" applyFont="1"/>
    <xf numFmtId="3" fontId="36" fillId="0" borderId="40" xfId="0" applyNumberFormat="1" applyFont="1" applyBorder="1" applyAlignment="1">
      <alignment horizontal="right" vertical="center"/>
    </xf>
    <xf numFmtId="3" fontId="24" fillId="0" borderId="8" xfId="0" applyNumberFormat="1" applyFont="1" applyBorder="1" applyAlignment="1">
      <alignment horizontal="right" vertical="center"/>
    </xf>
    <xf numFmtId="3" fontId="29" fillId="0" borderId="38" xfId="0" applyNumberFormat="1" applyFont="1" applyBorder="1"/>
    <xf numFmtId="3" fontId="36" fillId="0" borderId="8" xfId="0" applyNumberFormat="1" applyFont="1" applyBorder="1" applyAlignment="1">
      <alignment horizontal="right" vertical="center"/>
    </xf>
    <xf numFmtId="3" fontId="36" fillId="0" borderId="38" xfId="0" applyNumberFormat="1" applyFont="1" applyBorder="1" applyAlignment="1">
      <alignment horizontal="right" vertical="center"/>
    </xf>
    <xf numFmtId="3" fontId="36" fillId="0" borderId="8" xfId="0" applyNumberFormat="1" applyFont="1" applyBorder="1"/>
    <xf numFmtId="3" fontId="29" fillId="0" borderId="8" xfId="0" applyNumberFormat="1" applyFont="1" applyBorder="1"/>
    <xf numFmtId="0" fontId="36" fillId="0" borderId="0" xfId="0" applyFont="1" applyAlignment="1">
      <alignment horizontal="left" indent="3"/>
    </xf>
    <xf numFmtId="3" fontId="36" fillId="0" borderId="42" xfId="0" applyNumberFormat="1" applyFont="1" applyBorder="1" applyAlignment="1">
      <alignment horizontal="right" vertical="center"/>
    </xf>
    <xf numFmtId="3" fontId="24" fillId="0" borderId="0" xfId="0" applyNumberFormat="1" applyFont="1" applyAlignment="1">
      <alignment horizontal="right" vertical="center"/>
    </xf>
    <xf numFmtId="3" fontId="29" fillId="0" borderId="36" xfId="0" applyNumberFormat="1" applyFont="1" applyBorder="1"/>
    <xf numFmtId="3" fontId="36" fillId="0" borderId="36" xfId="0" applyNumberFormat="1" applyFont="1" applyBorder="1" applyAlignment="1">
      <alignment horizontal="right" vertical="center"/>
    </xf>
    <xf numFmtId="0" fontId="36" fillId="0" borderId="10" xfId="0" applyFont="1" applyBorder="1" applyAlignment="1">
      <alignment horizontal="left" indent="3"/>
    </xf>
    <xf numFmtId="0" fontId="36" fillId="0" borderId="10" xfId="0" applyFont="1" applyBorder="1" applyAlignment="1">
      <alignment horizontal="center" vertical="center"/>
    </xf>
    <xf numFmtId="3" fontId="36" fillId="0" borderId="44" xfId="0" applyNumberFormat="1" applyFont="1" applyBorder="1" applyAlignment="1">
      <alignment horizontal="right" vertical="center"/>
    </xf>
    <xf numFmtId="3" fontId="24" fillId="0" borderId="10" xfId="0" applyNumberFormat="1" applyFont="1" applyBorder="1" applyAlignment="1">
      <alignment horizontal="right" vertical="center"/>
    </xf>
    <xf numFmtId="3" fontId="29" fillId="0" borderId="45" xfId="0" applyNumberFormat="1" applyFont="1" applyBorder="1"/>
    <xf numFmtId="3" fontId="36" fillId="0" borderId="10" xfId="0" applyNumberFormat="1" applyFont="1" applyBorder="1" applyAlignment="1">
      <alignment horizontal="right" vertical="center"/>
    </xf>
    <xf numFmtId="3" fontId="36" fillId="0" borderId="45" xfId="0" applyNumberFormat="1" applyFont="1" applyBorder="1" applyAlignment="1">
      <alignment horizontal="right" vertical="center"/>
    </xf>
    <xf numFmtId="3" fontId="36" fillId="0" borderId="10" xfId="0" applyNumberFormat="1" applyFont="1" applyBorder="1"/>
    <xf numFmtId="3" fontId="29" fillId="0" borderId="10" xfId="0" applyNumberFormat="1" applyFont="1" applyBorder="1"/>
    <xf numFmtId="0" fontId="36" fillId="0" borderId="0" xfId="0" applyFont="1" applyAlignment="1">
      <alignment horizontal="right" vertical="center"/>
    </xf>
    <xf numFmtId="0" fontId="36" fillId="0" borderId="0" xfId="0" applyFont="1"/>
    <xf numFmtId="0" fontId="39" fillId="0" borderId="7" xfId="0" applyFont="1" applyBorder="1"/>
    <xf numFmtId="3" fontId="36" fillId="0" borderId="7" xfId="0" applyNumberFormat="1" applyFont="1" applyBorder="1" applyAlignment="1">
      <alignment horizontal="right" vertical="center"/>
    </xf>
    <xf numFmtId="3" fontId="36" fillId="0" borderId="7" xfId="0" applyNumberFormat="1" applyFont="1" applyBorder="1"/>
    <xf numFmtId="3" fontId="29" fillId="0" borderId="7" xfId="0" applyNumberFormat="1" applyFont="1" applyBorder="1"/>
    <xf numFmtId="0" fontId="36" fillId="0" borderId="8" xfId="0" applyFont="1" applyBorder="1" applyAlignment="1">
      <alignment horizontal="left" indent="2"/>
    </xf>
    <xf numFmtId="3" fontId="36" fillId="10" borderId="40" xfId="0" applyNumberFormat="1" applyFont="1" applyFill="1" applyBorder="1" applyAlignment="1">
      <alignment horizontal="right" vertical="center"/>
    </xf>
    <xf numFmtId="3" fontId="24" fillId="10" borderId="8" xfId="0" applyNumberFormat="1" applyFont="1" applyFill="1" applyBorder="1" applyAlignment="1">
      <alignment horizontal="right" vertical="center"/>
    </xf>
    <xf numFmtId="3" fontId="29" fillId="10" borderId="38" xfId="0" applyNumberFormat="1" applyFont="1" applyFill="1" applyBorder="1"/>
    <xf numFmtId="3" fontId="36" fillId="10" borderId="8" xfId="0" applyNumberFormat="1" applyFont="1" applyFill="1" applyBorder="1" applyAlignment="1">
      <alignment horizontal="right" vertical="center"/>
    </xf>
    <xf numFmtId="3" fontId="36" fillId="10" borderId="38" xfId="0" applyNumberFormat="1" applyFont="1" applyFill="1" applyBorder="1" applyAlignment="1">
      <alignment horizontal="right" vertical="center"/>
    </xf>
    <xf numFmtId="3" fontId="36" fillId="10" borderId="8" xfId="0" applyNumberFormat="1" applyFont="1" applyFill="1" applyBorder="1"/>
    <xf numFmtId="3" fontId="29" fillId="10" borderId="8" xfId="0" applyNumberFormat="1" applyFont="1" applyFill="1" applyBorder="1"/>
    <xf numFmtId="3" fontId="29" fillId="0" borderId="38" xfId="0" applyNumberFormat="1" applyFont="1" applyBorder="1" applyAlignment="1">
      <alignment horizontal="right"/>
    </xf>
    <xf numFmtId="0" fontId="40" fillId="0" borderId="8" xfId="0" applyFont="1" applyBorder="1" applyAlignment="1">
      <alignment horizontal="left" indent="2"/>
    </xf>
    <xf numFmtId="3" fontId="40" fillId="0" borderId="40" xfId="0" applyNumberFormat="1" applyFont="1" applyBorder="1" applyAlignment="1">
      <alignment horizontal="right" vertical="center"/>
    </xf>
    <xf numFmtId="3" fontId="41" fillId="0" borderId="8" xfId="0" applyNumberFormat="1" applyFont="1" applyBorder="1" applyAlignment="1">
      <alignment horizontal="right" vertical="center"/>
    </xf>
    <xf numFmtId="3" fontId="42" fillId="0" borderId="38" xfId="0" applyNumberFormat="1" applyFont="1" applyBorder="1"/>
    <xf numFmtId="3" fontId="40" fillId="0" borderId="8" xfId="0" applyNumberFormat="1" applyFont="1" applyBorder="1" applyAlignment="1">
      <alignment horizontal="right" vertical="center"/>
    </xf>
    <xf numFmtId="3" fontId="40" fillId="0" borderId="38" xfId="0" applyNumberFormat="1" applyFont="1" applyBorder="1" applyAlignment="1">
      <alignment horizontal="right" vertical="center"/>
    </xf>
    <xf numFmtId="3" fontId="40" fillId="0" borderId="8" xfId="0" applyNumberFormat="1" applyFont="1" applyBorder="1"/>
    <xf numFmtId="3" fontId="24" fillId="0" borderId="51" xfId="0" applyNumberFormat="1" applyFont="1" applyBorder="1" applyAlignment="1">
      <alignment horizontal="right" vertical="center"/>
    </xf>
    <xf numFmtId="0" fontId="36" fillId="0" borderId="5" xfId="0" applyFont="1" applyBorder="1" applyAlignment="1">
      <alignment horizontal="left" indent="2"/>
    </xf>
    <xf numFmtId="3" fontId="36" fillId="0" borderId="41" xfId="0" applyNumberFormat="1" applyFont="1" applyBorder="1" applyAlignment="1">
      <alignment horizontal="right" vertical="center"/>
    </xf>
    <xf numFmtId="3" fontId="24" fillId="0" borderId="5" xfId="0" applyNumberFormat="1" applyFont="1" applyBorder="1" applyAlignment="1">
      <alignment horizontal="right" vertical="center"/>
    </xf>
    <xf numFmtId="3" fontId="24" fillId="0" borderId="45" xfId="0" applyNumberFormat="1" applyFont="1" applyBorder="1" applyAlignment="1">
      <alignment horizontal="right" vertical="center"/>
    </xf>
    <xf numFmtId="3" fontId="36" fillId="0" borderId="5" xfId="0" applyNumberFormat="1" applyFont="1" applyBorder="1" applyAlignment="1">
      <alignment horizontal="right" vertical="center"/>
    </xf>
    <xf numFmtId="3" fontId="36" fillId="0" borderId="35" xfId="0" applyNumberFormat="1" applyFont="1" applyBorder="1" applyAlignment="1">
      <alignment horizontal="right" vertical="center"/>
    </xf>
    <xf numFmtId="3" fontId="36" fillId="0" borderId="5" xfId="0" applyNumberFormat="1" applyFont="1" applyBorder="1"/>
    <xf numFmtId="3" fontId="29" fillId="0" borderId="5" xfId="0" applyNumberFormat="1" applyFont="1" applyBorder="1"/>
    <xf numFmtId="0" fontId="39" fillId="0" borderId="0" xfId="0" applyFont="1" applyAlignment="1">
      <alignment horizontal="left"/>
    </xf>
    <xf numFmtId="0" fontId="39" fillId="0" borderId="16" xfId="0" applyFont="1" applyBorder="1" applyAlignment="1">
      <alignment horizontal="left"/>
    </xf>
    <xf numFmtId="0" fontId="36" fillId="0" borderId="16" xfId="0" applyFont="1" applyBorder="1" applyAlignment="1">
      <alignment horizontal="center" vertical="center"/>
    </xf>
    <xf numFmtId="3" fontId="36" fillId="0" borderId="48" xfId="0" applyNumberFormat="1" applyFont="1" applyBorder="1" applyAlignment="1">
      <alignment horizontal="right" vertical="center"/>
    </xf>
    <xf numFmtId="3" fontId="24" fillId="0" borderId="16" xfId="0" applyNumberFormat="1" applyFont="1" applyBorder="1" applyAlignment="1">
      <alignment horizontal="right" vertical="center"/>
    </xf>
    <xf numFmtId="165" fontId="29" fillId="0" borderId="49" xfId="0" applyNumberFormat="1" applyFont="1" applyBorder="1"/>
    <xf numFmtId="3" fontId="36" fillId="0" borderId="16" xfId="0" applyNumberFormat="1" applyFont="1" applyBorder="1" applyAlignment="1">
      <alignment horizontal="right" vertical="center"/>
    </xf>
    <xf numFmtId="3" fontId="36" fillId="0" borderId="49" xfId="0" applyNumberFormat="1" applyFont="1" applyBorder="1" applyAlignment="1">
      <alignment horizontal="right" vertical="center"/>
    </xf>
    <xf numFmtId="3" fontId="36" fillId="0" borderId="16" xfId="0" applyNumberFormat="1" applyFont="1" applyBorder="1"/>
    <xf numFmtId="3" fontId="29" fillId="0" borderId="16" xfId="0" applyNumberFormat="1" applyFont="1" applyBorder="1"/>
    <xf numFmtId="165" fontId="24" fillId="0" borderId="51" xfId="0" applyNumberFormat="1" applyFont="1" applyBorder="1" applyAlignment="1">
      <alignment horizontal="right" vertical="center"/>
    </xf>
    <xf numFmtId="165" fontId="24" fillId="0" borderId="38" xfId="0" applyNumberFormat="1" applyFont="1" applyBorder="1" applyAlignment="1">
      <alignment horizontal="right" vertical="center"/>
    </xf>
    <xf numFmtId="166" fontId="29" fillId="0" borderId="38" xfId="0" applyNumberFormat="1" applyFont="1" applyBorder="1"/>
    <xf numFmtId="0" fontId="39" fillId="0" borderId="5" xfId="0" applyFont="1" applyBorder="1" applyAlignment="1">
      <alignment horizontal="left"/>
    </xf>
    <xf numFmtId="2" fontId="36" fillId="0" borderId="71" xfId="0" applyNumberFormat="1" applyFont="1" applyBorder="1" applyAlignment="1">
      <alignment horizontal="right" vertical="center"/>
    </xf>
    <xf numFmtId="2" fontId="36" fillId="0" borderId="15" xfId="0" applyNumberFormat="1" applyFont="1" applyBorder="1" applyAlignment="1">
      <alignment horizontal="right" vertical="center"/>
    </xf>
    <xf numFmtId="2" fontId="36" fillId="0" borderId="5" xfId="0" applyNumberFormat="1" applyFont="1" applyBorder="1" applyAlignment="1">
      <alignment horizontal="right" vertical="center"/>
    </xf>
    <xf numFmtId="0" fontId="36" fillId="0" borderId="18" xfId="0" applyFont="1" applyBorder="1" applyAlignment="1">
      <alignment horizontal="left" indent="3"/>
    </xf>
    <xf numFmtId="0" fontId="34" fillId="0" borderId="7" xfId="0" applyFont="1" applyBorder="1" applyAlignment="1">
      <alignment horizontal="left"/>
    </xf>
    <xf numFmtId="3" fontId="34" fillId="0" borderId="7" xfId="0" applyNumberFormat="1" applyFont="1" applyBorder="1" applyAlignment="1">
      <alignment horizontal="right" vertical="center"/>
    </xf>
    <xf numFmtId="3" fontId="39" fillId="0" borderId="7" xfId="0" applyNumberFormat="1" applyFont="1" applyBorder="1" applyAlignment="1">
      <alignment horizontal="right" vertical="center"/>
    </xf>
    <xf numFmtId="3" fontId="39" fillId="0" borderId="39" xfId="0" applyNumberFormat="1" applyFont="1" applyBorder="1" applyAlignment="1">
      <alignment horizontal="right" vertical="center"/>
    </xf>
    <xf numFmtId="3" fontId="39" fillId="0" borderId="37" xfId="0" applyNumberFormat="1" applyFont="1" applyBorder="1" applyAlignment="1">
      <alignment horizontal="right" vertical="center"/>
    </xf>
    <xf numFmtId="3" fontId="39" fillId="0" borderId="7" xfId="0" applyNumberFormat="1" applyFont="1" applyBorder="1"/>
    <xf numFmtId="3" fontId="31" fillId="0" borderId="7" xfId="0" applyNumberFormat="1" applyFont="1" applyBorder="1"/>
    <xf numFmtId="0" fontId="24" fillId="0" borderId="8" xfId="0" applyFont="1" applyBorder="1" applyAlignment="1">
      <alignment horizontal="center" vertical="center"/>
    </xf>
    <xf numFmtId="3" fontId="24" fillId="0" borderId="14" xfId="0" applyNumberFormat="1" applyFont="1" applyBorder="1" applyAlignment="1">
      <alignment horizontal="right" vertical="center"/>
    </xf>
    <xf numFmtId="0" fontId="24" fillId="0" borderId="16" xfId="0" applyFont="1" applyBorder="1" applyAlignment="1">
      <alignment horizontal="center" vertical="center"/>
    </xf>
    <xf numFmtId="3" fontId="34" fillId="0" borderId="16" xfId="0" applyNumberFormat="1" applyFont="1" applyBorder="1" applyAlignment="1">
      <alignment horizontal="right" vertical="center"/>
    </xf>
    <xf numFmtId="3" fontId="34" fillId="0" borderId="49" xfId="0" applyNumberFormat="1" applyFont="1" applyBorder="1" applyAlignment="1">
      <alignment horizontal="right" vertical="center"/>
    </xf>
    <xf numFmtId="3" fontId="39" fillId="0" borderId="16" xfId="0" applyNumberFormat="1" applyFont="1" applyBorder="1" applyAlignment="1">
      <alignment horizontal="right" vertical="center"/>
    </xf>
    <xf numFmtId="3" fontId="39" fillId="0" borderId="48" xfId="0" applyNumberFormat="1" applyFont="1" applyBorder="1" applyAlignment="1">
      <alignment horizontal="right" vertical="center"/>
    </xf>
    <xf numFmtId="3" fontId="39" fillId="0" borderId="49" xfId="0" applyNumberFormat="1" applyFont="1" applyBorder="1" applyAlignment="1">
      <alignment horizontal="right" vertical="center"/>
    </xf>
    <xf numFmtId="3" fontId="39" fillId="0" borderId="16" xfId="0" applyNumberFormat="1" applyFont="1" applyBorder="1"/>
    <xf numFmtId="3" fontId="31" fillId="0" borderId="16" xfId="0" applyNumberFormat="1" applyFont="1" applyBorder="1"/>
    <xf numFmtId="0" fontId="36" fillId="0" borderId="14" xfId="0" applyFont="1" applyBorder="1" applyAlignment="1">
      <alignment horizontal="left" indent="3"/>
    </xf>
    <xf numFmtId="3" fontId="24" fillId="0" borderId="38" xfId="0" applyNumberFormat="1" applyFont="1" applyBorder="1" applyAlignment="1">
      <alignment horizontal="right" vertical="center"/>
    </xf>
    <xf numFmtId="0" fontId="40" fillId="0" borderId="8" xfId="0" applyFont="1" applyBorder="1" applyAlignment="1">
      <alignment horizontal="left" indent="1"/>
    </xf>
    <xf numFmtId="3" fontId="41" fillId="0" borderId="13" xfId="0" applyNumberFormat="1" applyFont="1" applyBorder="1" applyAlignment="1">
      <alignment horizontal="right" vertical="center"/>
    </xf>
    <xf numFmtId="3" fontId="41" fillId="0" borderId="47" xfId="0" applyNumberFormat="1" applyFont="1" applyBorder="1" applyAlignment="1">
      <alignment horizontal="right" vertical="center"/>
    </xf>
    <xf numFmtId="3" fontId="42" fillId="0" borderId="8" xfId="0" applyNumberFormat="1" applyFont="1" applyBorder="1"/>
    <xf numFmtId="0" fontId="24" fillId="0" borderId="10" xfId="0" applyFont="1" applyBorder="1" applyAlignment="1">
      <alignment horizontal="center" vertical="center"/>
    </xf>
    <xf numFmtId="0" fontId="39" fillId="0" borderId="13" xfId="0" applyFont="1" applyBorder="1" applyAlignment="1">
      <alignment horizontal="left"/>
    </xf>
    <xf numFmtId="0" fontId="24" fillId="0" borderId="13" xfId="0" applyFont="1" applyBorder="1" applyAlignment="1">
      <alignment horizontal="center" vertical="center"/>
    </xf>
    <xf numFmtId="3" fontId="39" fillId="0" borderId="13" xfId="0" applyNumberFormat="1" applyFont="1" applyBorder="1" applyAlignment="1">
      <alignment horizontal="right" vertical="center"/>
    </xf>
    <xf numFmtId="3" fontId="39" fillId="0" borderId="47"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46" xfId="0" applyNumberFormat="1" applyFont="1" applyBorder="1" applyAlignment="1">
      <alignment horizontal="right" vertical="center"/>
    </xf>
    <xf numFmtId="3" fontId="36" fillId="0" borderId="47" xfId="0" applyNumberFormat="1" applyFont="1" applyBorder="1" applyAlignment="1">
      <alignment horizontal="right" vertical="center"/>
    </xf>
    <xf numFmtId="3" fontId="36" fillId="0" borderId="13" xfId="0" applyNumberFormat="1" applyFont="1" applyBorder="1"/>
    <xf numFmtId="3" fontId="31" fillId="0" borderId="13" xfId="0" applyNumberFormat="1" applyFont="1" applyBorder="1"/>
    <xf numFmtId="3" fontId="41" fillId="0" borderId="38" xfId="0" applyNumberFormat="1" applyFont="1" applyBorder="1" applyAlignment="1">
      <alignment horizontal="right" vertical="center"/>
    </xf>
    <xf numFmtId="3" fontId="41" fillId="0" borderId="14" xfId="0" applyNumberFormat="1" applyFont="1" applyBorder="1" applyAlignment="1">
      <alignment horizontal="right" vertical="center"/>
    </xf>
    <xf numFmtId="3" fontId="41" fillId="0" borderId="51" xfId="0" applyNumberFormat="1" applyFont="1" applyBorder="1" applyAlignment="1">
      <alignment horizontal="right" vertical="center"/>
    </xf>
    <xf numFmtId="0" fontId="36" fillId="0" borderId="0" xfId="0" applyFont="1" applyAlignment="1">
      <alignment horizontal="left" indent="4"/>
    </xf>
    <xf numFmtId="0" fontId="43" fillId="0" borderId="0" xfId="0" applyFont="1" applyAlignment="1">
      <alignment vertical="center" wrapText="1"/>
    </xf>
    <xf numFmtId="0" fontId="36" fillId="0" borderId="7" xfId="0" applyFont="1" applyBorder="1" applyAlignment="1">
      <alignment horizontal="center" vertical="center" wrapText="1"/>
    </xf>
    <xf numFmtId="3" fontId="36" fillId="0" borderId="39" xfId="0" applyNumberFormat="1" applyFont="1" applyBorder="1" applyAlignment="1">
      <alignment horizontal="right" vertical="center" wrapText="1"/>
    </xf>
    <xf numFmtId="3" fontId="36" fillId="0" borderId="7" xfId="0" applyNumberFormat="1" applyFont="1" applyBorder="1" applyAlignment="1">
      <alignment horizontal="right" vertical="center" wrapText="1"/>
    </xf>
    <xf numFmtId="3" fontId="24" fillId="0" borderId="37" xfId="0" applyNumberFormat="1" applyFont="1" applyBorder="1" applyAlignment="1">
      <alignment horizontal="right" vertical="center"/>
    </xf>
    <xf numFmtId="0" fontId="36" fillId="0" borderId="7" xfId="0" applyFont="1" applyBorder="1" applyAlignment="1">
      <alignment horizontal="right" vertical="center" wrapText="1"/>
    </xf>
    <xf numFmtId="0" fontId="24" fillId="0" borderId="7" xfId="0" applyFont="1" applyBorder="1" applyAlignment="1">
      <alignment horizontal="right" vertical="center"/>
    </xf>
    <xf numFmtId="3" fontId="36" fillId="0" borderId="37" xfId="0" applyNumberFormat="1" applyFont="1" applyBorder="1"/>
    <xf numFmtId="0" fontId="36" fillId="0" borderId="8" xfId="0" applyFont="1" applyBorder="1" applyAlignment="1">
      <alignment horizontal="left" indent="4"/>
    </xf>
    <xf numFmtId="0" fontId="36" fillId="0" borderId="8" xfId="0" applyFont="1" applyBorder="1" applyAlignment="1">
      <alignment horizontal="center" vertical="center" wrapText="1"/>
    </xf>
    <xf numFmtId="3" fontId="36" fillId="0" borderId="40" xfId="0" applyNumberFormat="1" applyFont="1" applyBorder="1" applyAlignment="1">
      <alignment horizontal="right" vertical="center" wrapText="1"/>
    </xf>
    <xf numFmtId="3" fontId="36" fillId="0" borderId="8" xfId="0" applyNumberFormat="1" applyFont="1" applyBorder="1" applyAlignment="1">
      <alignment horizontal="right" vertical="center" wrapText="1"/>
    </xf>
    <xf numFmtId="3" fontId="36" fillId="0" borderId="38" xfId="0" applyNumberFormat="1" applyFont="1" applyBorder="1"/>
    <xf numFmtId="0" fontId="36" fillId="0" borderId="8" xfId="0" applyFont="1" applyBorder="1" applyAlignment="1">
      <alignment horizontal="right" vertical="center" wrapText="1"/>
    </xf>
    <xf numFmtId="0" fontId="36" fillId="0" borderId="8" xfId="0" applyFont="1" applyBorder="1"/>
    <xf numFmtId="0" fontId="36" fillId="0" borderId="8" xfId="0" applyFont="1" applyBorder="1" applyAlignment="1">
      <alignment horizontal="left" indent="6"/>
    </xf>
    <xf numFmtId="0" fontId="36" fillId="0" borderId="38" xfId="0" applyFont="1" applyBorder="1"/>
    <xf numFmtId="3" fontId="36" fillId="0" borderId="38" xfId="0" applyNumberFormat="1" applyFont="1" applyBorder="1" applyAlignment="1">
      <alignment horizontal="right" vertical="center" wrapText="1"/>
    </xf>
    <xf numFmtId="0" fontId="36" fillId="0" borderId="69" xfId="0" applyFont="1" applyBorder="1"/>
    <xf numFmtId="0" fontId="36" fillId="0" borderId="40" xfId="0" applyFont="1" applyBorder="1" applyAlignment="1">
      <alignment horizontal="right" vertical="center" wrapText="1"/>
    </xf>
    <xf numFmtId="0" fontId="36" fillId="0" borderId="38" xfId="0" applyFont="1" applyBorder="1" applyAlignment="1">
      <alignment horizontal="right"/>
    </xf>
    <xf numFmtId="0" fontId="36" fillId="0" borderId="40" xfId="0" applyFont="1" applyBorder="1" applyAlignment="1">
      <alignment horizontal="right"/>
    </xf>
    <xf numFmtId="0" fontId="36" fillId="0" borderId="8" xfId="0" applyFont="1" applyBorder="1" applyAlignment="1">
      <alignment horizontal="right"/>
    </xf>
    <xf numFmtId="0" fontId="36" fillId="0" borderId="10" xfId="0" applyFont="1" applyBorder="1" applyAlignment="1">
      <alignment horizontal="left" indent="6"/>
    </xf>
    <xf numFmtId="0" fontId="36" fillId="0" borderId="10" xfId="0" applyFont="1" applyBorder="1" applyAlignment="1">
      <alignment horizontal="center" vertical="center" wrapText="1"/>
    </xf>
    <xf numFmtId="3" fontId="36" fillId="0" borderId="44" xfId="0" applyNumberFormat="1" applyFont="1" applyBorder="1" applyAlignment="1">
      <alignment horizontal="right" vertical="center" wrapText="1"/>
    </xf>
    <xf numFmtId="3" fontId="36" fillId="0" borderId="10" xfId="0" applyNumberFormat="1" applyFont="1" applyBorder="1" applyAlignment="1">
      <alignment horizontal="right" vertical="center" wrapText="1"/>
    </xf>
    <xf numFmtId="0" fontId="36" fillId="0" borderId="45" xfId="0" applyFont="1" applyBorder="1"/>
    <xf numFmtId="0" fontId="36" fillId="0" borderId="10" xfId="0" applyFont="1" applyBorder="1" applyAlignment="1">
      <alignment horizontal="right" vertical="center" wrapText="1"/>
    </xf>
    <xf numFmtId="0" fontId="36" fillId="0" borderId="10" xfId="0" applyFont="1" applyBorder="1" applyAlignment="1">
      <alignment horizontal="right"/>
    </xf>
    <xf numFmtId="0" fontId="36" fillId="0" borderId="45" xfId="0" applyFont="1" applyBorder="1" applyAlignment="1">
      <alignment horizontal="right"/>
    </xf>
    <xf numFmtId="0" fontId="36" fillId="0" borderId="10" xfId="0" applyFont="1" applyBorder="1"/>
    <xf numFmtId="0" fontId="36" fillId="0" borderId="49" xfId="0" applyFont="1" applyBorder="1" applyAlignment="1">
      <alignment horizontal="center" vertical="center" wrapText="1"/>
    </xf>
    <xf numFmtId="3" fontId="36" fillId="0" borderId="46" xfId="0" applyNumberFormat="1" applyFont="1" applyBorder="1" applyAlignment="1">
      <alignment horizontal="right" vertical="center" wrapText="1"/>
    </xf>
    <xf numFmtId="3" fontId="36" fillId="0" borderId="13" xfId="0" applyNumberFormat="1" applyFont="1" applyBorder="1" applyAlignment="1">
      <alignment horizontal="right" vertical="center" wrapText="1"/>
    </xf>
    <xf numFmtId="0" fontId="36" fillId="0" borderId="47" xfId="0" applyFont="1" applyBorder="1"/>
    <xf numFmtId="0" fontId="36" fillId="0" borderId="13" xfId="0" applyFont="1" applyBorder="1" applyAlignment="1">
      <alignment horizontal="right" vertical="center" wrapText="1"/>
    </xf>
    <xf numFmtId="0" fontId="36" fillId="0" borderId="13" xfId="0" applyFont="1" applyBorder="1"/>
    <xf numFmtId="0" fontId="36" fillId="0" borderId="38" xfId="0" applyFont="1" applyBorder="1" applyAlignment="1">
      <alignment horizontal="center" vertical="center" wrapText="1"/>
    </xf>
    <xf numFmtId="0" fontId="36" fillId="0" borderId="14" xfId="0" applyFont="1" applyBorder="1"/>
    <xf numFmtId="0" fontId="36" fillId="0" borderId="51" xfId="0" applyFont="1" applyBorder="1" applyAlignment="1">
      <alignment horizontal="center" vertical="center" wrapText="1"/>
    </xf>
    <xf numFmtId="3" fontId="36" fillId="0" borderId="14" xfId="0" applyNumberFormat="1" applyFont="1" applyBorder="1" applyAlignment="1">
      <alignment horizontal="right" vertical="center" wrapText="1"/>
    </xf>
    <xf numFmtId="0" fontId="36" fillId="0" borderId="51" xfId="0" applyFont="1" applyBorder="1"/>
    <xf numFmtId="0" fontId="36" fillId="0" borderId="14" xfId="0" applyFont="1" applyBorder="1" applyAlignment="1">
      <alignment horizontal="right" vertical="center" wrapText="1"/>
    </xf>
    <xf numFmtId="0" fontId="39" fillId="0" borderId="16" xfId="0" applyFont="1" applyBorder="1" applyAlignment="1">
      <alignment vertical="center" wrapText="1"/>
    </xf>
    <xf numFmtId="0" fontId="36" fillId="0" borderId="48" xfId="0" applyFont="1" applyBorder="1" applyAlignment="1">
      <alignment horizontal="right" vertical="center" wrapText="1"/>
    </xf>
    <xf numFmtId="0" fontId="36" fillId="0" borderId="16" xfId="0" applyFont="1" applyBorder="1" applyAlignment="1">
      <alignment horizontal="right" vertical="center" wrapText="1"/>
    </xf>
    <xf numFmtId="0" fontId="36" fillId="0" borderId="49" xfId="0" applyFont="1" applyBorder="1"/>
    <xf numFmtId="0" fontId="36" fillId="0" borderId="16" xfId="0" applyFont="1" applyBorder="1"/>
    <xf numFmtId="0" fontId="36" fillId="0" borderId="8" xfId="0" applyFont="1" applyBorder="1" applyAlignment="1">
      <alignment horizontal="left" vertical="center" wrapText="1" indent="4"/>
    </xf>
    <xf numFmtId="0" fontId="36" fillId="0" borderId="40" xfId="0" applyFont="1" applyBorder="1"/>
    <xf numFmtId="0" fontId="36" fillId="0" borderId="45" xfId="0" applyFont="1" applyBorder="1" applyAlignment="1">
      <alignment horizontal="center" vertical="center" wrapText="1"/>
    </xf>
    <xf numFmtId="0" fontId="36" fillId="0" borderId="44" xfId="0" applyFont="1" applyBorder="1" applyAlignment="1">
      <alignment horizontal="right" vertical="center" wrapText="1"/>
    </xf>
    <xf numFmtId="0" fontId="39" fillId="0" borderId="13" xfId="0" applyFont="1" applyBorder="1" applyAlignment="1">
      <alignment vertical="center" wrapText="1"/>
    </xf>
    <xf numFmtId="0" fontId="36" fillId="0" borderId="47" xfId="0" applyFont="1" applyBorder="1" applyAlignment="1">
      <alignment horizontal="center" vertical="center" wrapText="1"/>
    </xf>
    <xf numFmtId="3" fontId="36" fillId="0" borderId="47" xfId="0" applyNumberFormat="1" applyFont="1" applyBorder="1"/>
    <xf numFmtId="0" fontId="36" fillId="0" borderId="14" xfId="0" applyFont="1" applyBorder="1" applyAlignment="1">
      <alignment horizontal="left" vertical="center" wrapText="1" indent="4"/>
    </xf>
    <xf numFmtId="0" fontId="36" fillId="0" borderId="50" xfId="0" applyFont="1" applyBorder="1" applyAlignment="1">
      <alignment horizontal="right" vertical="center" wrapText="1"/>
    </xf>
    <xf numFmtId="0" fontId="36" fillId="0" borderId="35" xfId="0" applyFont="1" applyBorder="1" applyAlignment="1">
      <alignment horizontal="center" vertical="center" wrapText="1"/>
    </xf>
    <xf numFmtId="3" fontId="36" fillId="0" borderId="5" xfId="0" applyNumberFormat="1" applyFont="1" applyBorder="1" applyAlignment="1">
      <alignment horizontal="right" vertical="center" wrapText="1"/>
    </xf>
    <xf numFmtId="0" fontId="36" fillId="0" borderId="5" xfId="0" applyFont="1" applyBorder="1"/>
    <xf numFmtId="0" fontId="36" fillId="0" borderId="41" xfId="0" applyFont="1" applyBorder="1"/>
    <xf numFmtId="0" fontId="36" fillId="0" borderId="46" xfId="0" applyFont="1" applyBorder="1" applyAlignment="1">
      <alignment horizontal="right" vertical="center" wrapText="1"/>
    </xf>
    <xf numFmtId="0" fontId="36" fillId="0" borderId="8" xfId="0" applyFont="1" applyBorder="1" applyAlignment="1">
      <alignment horizontal="left" vertical="center" wrapText="1" indent="2"/>
    </xf>
    <xf numFmtId="0" fontId="36" fillId="0" borderId="14" xfId="0" applyFont="1" applyBorder="1" applyAlignment="1">
      <alignment horizontal="left" vertical="center" wrapText="1" indent="2"/>
    </xf>
    <xf numFmtId="0" fontId="34" fillId="0" borderId="16" xfId="0" applyFont="1" applyBorder="1" applyAlignment="1">
      <alignment vertical="center" wrapText="1"/>
    </xf>
    <xf numFmtId="0" fontId="36" fillId="0" borderId="10" xfId="0" applyFont="1" applyBorder="1" applyAlignment="1">
      <alignment horizontal="left" vertical="center" wrapText="1" indent="2"/>
    </xf>
    <xf numFmtId="0" fontId="36" fillId="0" borderId="13" xfId="0" applyFont="1" applyBorder="1" applyAlignment="1">
      <alignment horizontal="right" wrapText="1"/>
    </xf>
    <xf numFmtId="0" fontId="36" fillId="0" borderId="8" xfId="0" applyFont="1" applyBorder="1" applyAlignment="1">
      <alignment horizontal="right" wrapText="1"/>
    </xf>
    <xf numFmtId="0" fontId="36" fillId="0" borderId="14" xfId="0" applyFont="1" applyBorder="1" applyAlignment="1">
      <alignment horizontal="right" wrapText="1"/>
    </xf>
    <xf numFmtId="0" fontId="36" fillId="0" borderId="16" xfId="0" applyFont="1" applyBorder="1" applyAlignment="1">
      <alignment horizontal="right" wrapText="1"/>
    </xf>
    <xf numFmtId="0" fontId="36" fillId="0" borderId="10" xfId="0" applyFont="1" applyBorder="1" applyAlignment="1">
      <alignment horizontal="right" wrapText="1"/>
    </xf>
    <xf numFmtId="0" fontId="36" fillId="0" borderId="5" xfId="0" applyFont="1" applyBorder="1" applyAlignment="1">
      <alignment horizontal="right" wrapText="1"/>
    </xf>
    <xf numFmtId="0" fontId="36" fillId="0" borderId="5" xfId="0" applyFont="1" applyBorder="1" applyAlignment="1">
      <alignment horizontal="right" vertical="center" wrapText="1"/>
    </xf>
    <xf numFmtId="0" fontId="36" fillId="0" borderId="35" xfId="0" applyFont="1" applyBorder="1"/>
    <xf numFmtId="0" fontId="36" fillId="0" borderId="41" xfId="0" applyFont="1" applyBorder="1" applyAlignment="1">
      <alignment horizontal="right" vertical="center" wrapText="1"/>
    </xf>
    <xf numFmtId="0" fontId="36" fillId="0" borderId="0" xfId="0" applyFont="1" applyAlignment="1">
      <alignment vertical="center" wrapText="1"/>
    </xf>
    <xf numFmtId="0" fontId="36" fillId="0" borderId="0" xfId="0" applyFont="1" applyAlignment="1">
      <alignment horizontal="center" vertical="center" wrapText="1"/>
    </xf>
    <xf numFmtId="0" fontId="36" fillId="0" borderId="39" xfId="0" applyFont="1" applyBorder="1" applyAlignment="1">
      <alignment horizontal="right" wrapText="1"/>
    </xf>
    <xf numFmtId="0" fontId="29" fillId="0" borderId="37" xfId="0" applyFont="1" applyBorder="1"/>
    <xf numFmtId="0" fontId="36" fillId="0" borderId="9" xfId="0" applyFont="1" applyBorder="1" applyAlignment="1">
      <alignment horizontal="right" vertical="center" wrapText="1"/>
    </xf>
    <xf numFmtId="0" fontId="36" fillId="0" borderId="39" xfId="0" applyFont="1" applyBorder="1" applyAlignment="1">
      <alignment horizontal="right" vertical="center" wrapText="1"/>
    </xf>
    <xf numFmtId="0" fontId="36" fillId="0" borderId="37" xfId="0" applyFont="1" applyBorder="1" applyAlignment="1">
      <alignment horizontal="right" vertical="center" wrapText="1"/>
    </xf>
    <xf numFmtId="0" fontId="36" fillId="0" borderId="9" xfId="0" applyFont="1" applyBorder="1"/>
    <xf numFmtId="0" fontId="36" fillId="0" borderId="8" xfId="0" applyFont="1" applyBorder="1" applyAlignment="1">
      <alignment vertical="center" wrapText="1"/>
    </xf>
    <xf numFmtId="2" fontId="36" fillId="0" borderId="40" xfId="0" applyNumberFormat="1" applyFont="1" applyBorder="1" applyAlignment="1">
      <alignment horizontal="right" vertical="center" wrapText="1"/>
    </xf>
    <xf numFmtId="2" fontId="36" fillId="0" borderId="8" xfId="0" applyNumberFormat="1" applyFont="1" applyBorder="1" applyAlignment="1">
      <alignment horizontal="right" vertical="center" wrapText="1"/>
    </xf>
    <xf numFmtId="2" fontId="29" fillId="0" borderId="38" xfId="0" applyNumberFormat="1" applyFont="1" applyBorder="1"/>
    <xf numFmtId="2" fontId="36" fillId="0" borderId="8" xfId="0" applyNumberFormat="1" applyFont="1" applyBorder="1"/>
    <xf numFmtId="2" fontId="36" fillId="0" borderId="38" xfId="0" applyNumberFormat="1" applyFont="1" applyBorder="1" applyAlignment="1">
      <alignment horizontal="right" vertical="center" wrapText="1"/>
    </xf>
    <xf numFmtId="2" fontId="29" fillId="0" borderId="8" xfId="0" applyNumberFormat="1" applyFont="1" applyBorder="1"/>
    <xf numFmtId="0" fontId="29" fillId="0" borderId="38" xfId="0" applyFont="1" applyBorder="1" applyAlignment="1">
      <alignment horizontal="right"/>
    </xf>
    <xf numFmtId="0" fontId="36" fillId="0" borderId="38" xfId="0" applyFont="1" applyBorder="1" applyAlignment="1">
      <alignment horizontal="right" vertical="center" wrapText="1"/>
    </xf>
    <xf numFmtId="0" fontId="29" fillId="0" borderId="8" xfId="0" applyFont="1" applyBorder="1"/>
    <xf numFmtId="0" fontId="36" fillId="0" borderId="8" xfId="0" applyFont="1" applyBorder="1" applyAlignment="1">
      <alignment horizontal="left" vertical="center" wrapText="1" indent="7"/>
    </xf>
    <xf numFmtId="2" fontId="36" fillId="0" borderId="40" xfId="0" applyNumberFormat="1" applyFont="1" applyBorder="1" applyAlignment="1">
      <alignment horizontal="right" wrapText="1"/>
    </xf>
    <xf numFmtId="2" fontId="36" fillId="0" borderId="8" xfId="0" applyNumberFormat="1" applyFont="1" applyBorder="1" applyAlignment="1">
      <alignment horizontal="right" wrapText="1"/>
    </xf>
    <xf numFmtId="0" fontId="36" fillId="0" borderId="5" xfId="0" applyFont="1" applyBorder="1" applyAlignment="1">
      <alignment vertical="center" wrapText="1"/>
    </xf>
    <xf numFmtId="0" fontId="36" fillId="0" borderId="5" xfId="0" applyFont="1" applyBorder="1" applyAlignment="1">
      <alignment horizontal="center" vertical="center" wrapText="1"/>
    </xf>
    <xf numFmtId="3" fontId="29" fillId="0" borderId="35" xfId="0" applyNumberFormat="1" applyFont="1" applyBorder="1"/>
    <xf numFmtId="0" fontId="36" fillId="0" borderId="0" xfId="0" applyFont="1" applyAlignment="1">
      <alignment vertical="center"/>
    </xf>
    <xf numFmtId="3" fontId="36" fillId="0" borderId="39" xfId="0" applyNumberFormat="1" applyFont="1" applyBorder="1" applyAlignment="1">
      <alignment vertical="center" wrapText="1"/>
    </xf>
    <xf numFmtId="3" fontId="36" fillId="0" borderId="37" xfId="0" applyNumberFormat="1" applyFont="1" applyBorder="1" applyAlignment="1">
      <alignment horizontal="right" vertical="center" wrapText="1"/>
    </xf>
    <xf numFmtId="3" fontId="36" fillId="0" borderId="9" xfId="0" applyNumberFormat="1" applyFont="1" applyBorder="1" applyAlignment="1">
      <alignment horizontal="right" vertical="center" wrapText="1"/>
    </xf>
    <xf numFmtId="3" fontId="36" fillId="0" borderId="9" xfId="0" applyNumberFormat="1" applyFont="1" applyBorder="1"/>
    <xf numFmtId="0" fontId="36" fillId="0" borderId="10" xfId="0" applyFont="1" applyBorder="1" applyAlignment="1">
      <alignment vertical="center" wrapText="1"/>
    </xf>
    <xf numFmtId="0" fontId="36" fillId="0" borderId="44" xfId="0" applyFont="1" applyBorder="1" applyAlignment="1">
      <alignment vertical="center" wrapText="1"/>
    </xf>
    <xf numFmtId="0" fontId="36" fillId="0" borderId="45" xfId="0" applyFont="1" applyBorder="1" applyAlignment="1">
      <alignment horizontal="right" vertical="center" wrapText="1"/>
    </xf>
    <xf numFmtId="0" fontId="29" fillId="0" borderId="10" xfId="0" applyFont="1" applyBorder="1"/>
    <xf numFmtId="0" fontId="29" fillId="0" borderId="7" xfId="0" applyFont="1" applyBorder="1"/>
    <xf numFmtId="0" fontId="36" fillId="0" borderId="37" xfId="0" applyFont="1" applyBorder="1"/>
    <xf numFmtId="0" fontId="36" fillId="0" borderId="0" xfId="0" applyFont="1" applyAlignment="1">
      <alignment horizontal="right" vertical="center" wrapText="1"/>
    </xf>
    <xf numFmtId="0" fontId="24" fillId="0" borderId="8" xfId="0" applyFont="1" applyBorder="1" applyAlignment="1">
      <alignment horizontal="left" vertical="center" wrapText="1"/>
    </xf>
    <xf numFmtId="0" fontId="24" fillId="0" borderId="10" xfId="0" applyFont="1" applyBorder="1" applyAlignment="1">
      <alignment horizontal="left" vertical="center" wrapText="1"/>
    </xf>
    <xf numFmtId="0" fontId="36" fillId="0" borderId="44" xfId="0" applyFont="1" applyBorder="1"/>
    <xf numFmtId="0" fontId="36" fillId="0" borderId="7" xfId="0" applyFont="1" applyBorder="1" applyAlignment="1">
      <alignment horizontal="left" vertical="center" wrapText="1"/>
    </xf>
    <xf numFmtId="0" fontId="29" fillId="0" borderId="37" xfId="0" applyFont="1" applyBorder="1" applyAlignment="1">
      <alignment horizontal="right"/>
    </xf>
    <xf numFmtId="0" fontId="24" fillId="0" borderId="63" xfId="0" applyFont="1" applyBorder="1" applyAlignment="1">
      <alignment horizontal="right" vertical="center"/>
    </xf>
    <xf numFmtId="0" fontId="36" fillId="0" borderId="65" xfId="0" applyFont="1" applyBorder="1" applyAlignment="1">
      <alignment horizontal="right" vertical="center" wrapText="1"/>
    </xf>
    <xf numFmtId="0" fontId="36" fillId="0" borderId="63" xfId="0" applyFont="1" applyBorder="1" applyAlignment="1">
      <alignment horizontal="right"/>
    </xf>
    <xf numFmtId="0" fontId="36" fillId="0" borderId="7" xfId="0" applyFont="1" applyBorder="1" applyAlignment="1">
      <alignment horizontal="right"/>
    </xf>
    <xf numFmtId="0" fontId="36" fillId="0" borderId="57" xfId="0" applyFont="1" applyBorder="1" applyAlignment="1">
      <alignment horizontal="right"/>
    </xf>
    <xf numFmtId="0" fontId="36" fillId="0" borderId="61" xfId="0" applyFont="1" applyBorder="1" applyAlignment="1">
      <alignment horizontal="right"/>
    </xf>
    <xf numFmtId="0" fontId="36" fillId="0" borderId="64" xfId="0" applyFont="1" applyBorder="1" applyAlignment="1">
      <alignment horizontal="right"/>
    </xf>
    <xf numFmtId="0" fontId="36" fillId="0" borderId="66" xfId="0" applyFont="1" applyBorder="1" applyAlignment="1">
      <alignment horizontal="right"/>
    </xf>
    <xf numFmtId="0" fontId="36" fillId="0" borderId="5" xfId="0" applyFont="1" applyBorder="1" applyAlignment="1">
      <alignment horizontal="left" vertical="center" wrapText="1" indent="2"/>
    </xf>
    <xf numFmtId="0" fontId="29" fillId="0" borderId="35" xfId="0" applyFont="1" applyBorder="1" applyAlignment="1">
      <alignment horizontal="right"/>
    </xf>
    <xf numFmtId="0" fontId="36" fillId="0" borderId="5" xfId="0" applyFont="1" applyBorder="1" applyAlignment="1">
      <alignment horizontal="right"/>
    </xf>
    <xf numFmtId="0" fontId="36" fillId="0" borderId="58" xfId="0" applyFont="1" applyBorder="1" applyAlignment="1">
      <alignment horizontal="right"/>
    </xf>
    <xf numFmtId="0" fontId="36" fillId="0" borderId="62" xfId="0" applyFont="1" applyBorder="1" applyAlignment="1">
      <alignment horizontal="right"/>
    </xf>
    <xf numFmtId="0" fontId="36" fillId="0" borderId="13" xfId="0" applyFont="1" applyBorder="1" applyAlignment="1">
      <alignment horizontal="left" vertical="center" wrapText="1"/>
    </xf>
    <xf numFmtId="0" fontId="36" fillId="0" borderId="13" xfId="0" applyFont="1" applyBorder="1" applyAlignment="1">
      <alignment horizontal="center" vertical="center" wrapText="1"/>
    </xf>
    <xf numFmtId="0" fontId="36" fillId="0" borderId="8" xfId="0" applyFont="1" applyBorder="1" applyAlignment="1">
      <alignment horizontal="left" vertical="center" wrapText="1" indent="3"/>
    </xf>
    <xf numFmtId="3" fontId="24" fillId="0" borderId="40" xfId="0" applyNumberFormat="1" applyFont="1" applyBorder="1" applyAlignment="1">
      <alignment horizontal="right" vertical="center" wrapText="1"/>
    </xf>
    <xf numFmtId="3" fontId="36" fillId="0" borderId="8" xfId="0" applyNumberFormat="1" applyFont="1" applyBorder="1" applyAlignment="1">
      <alignment horizontal="right"/>
    </xf>
    <xf numFmtId="3" fontId="29" fillId="0" borderId="8" xfId="0" applyNumberFormat="1" applyFont="1" applyBorder="1" applyAlignment="1">
      <alignment horizontal="right"/>
    </xf>
    <xf numFmtId="0" fontId="36" fillId="0" borderId="14" xfId="0" applyFont="1" applyBorder="1" applyAlignment="1">
      <alignment horizontal="left" vertical="center" wrapText="1" indent="3"/>
    </xf>
    <xf numFmtId="0" fontId="36" fillId="0" borderId="14" xfId="0" applyFont="1" applyBorder="1" applyAlignment="1">
      <alignment horizontal="center" vertical="center" wrapText="1"/>
    </xf>
    <xf numFmtId="3" fontId="29" fillId="0" borderId="51" xfId="0" applyNumberFormat="1" applyFont="1" applyBorder="1" applyAlignment="1">
      <alignment horizontal="right"/>
    </xf>
    <xf numFmtId="0" fontId="36" fillId="0" borderId="14" xfId="0" applyFont="1" applyBorder="1" applyAlignment="1">
      <alignment horizontal="right"/>
    </xf>
    <xf numFmtId="0" fontId="36" fillId="0" borderId="50" xfId="0" applyFont="1" applyBorder="1" applyAlignment="1">
      <alignment horizontal="right"/>
    </xf>
    <xf numFmtId="0" fontId="36" fillId="0" borderId="51" xfId="0" applyFont="1" applyBorder="1" applyAlignment="1">
      <alignment horizontal="right"/>
    </xf>
    <xf numFmtId="3" fontId="36" fillId="0" borderId="14" xfId="0" applyNumberFormat="1" applyFont="1" applyBorder="1" applyAlignment="1">
      <alignment horizontal="right"/>
    </xf>
    <xf numFmtId="0" fontId="36" fillId="0" borderId="16" xfId="0" applyFont="1" applyBorder="1" applyAlignment="1">
      <alignment vertical="center" wrapText="1"/>
    </xf>
    <xf numFmtId="0" fontId="36" fillId="0" borderId="16" xfId="0" applyFont="1" applyBorder="1" applyAlignment="1">
      <alignment horizontal="center" vertical="center" wrapText="1"/>
    </xf>
    <xf numFmtId="0" fontId="29" fillId="0" borderId="49" xfId="0" applyFont="1" applyBorder="1" applyAlignment="1">
      <alignment horizontal="right"/>
    </xf>
    <xf numFmtId="0" fontId="36" fillId="0" borderId="16" xfId="0" applyFont="1" applyBorder="1" applyAlignment="1">
      <alignment horizontal="right"/>
    </xf>
    <xf numFmtId="0" fontId="36" fillId="0" borderId="48" xfId="0" applyFont="1" applyBorder="1" applyAlignment="1">
      <alignment horizontal="right"/>
    </xf>
    <xf numFmtId="0" fontId="36" fillId="0" borderId="49" xfId="0" applyFont="1" applyBorder="1" applyAlignment="1">
      <alignment horizontal="right"/>
    </xf>
    <xf numFmtId="0" fontId="36" fillId="0" borderId="13" xfId="0" applyFont="1" applyBorder="1" applyAlignment="1">
      <alignment horizontal="right"/>
    </xf>
    <xf numFmtId="0" fontId="36" fillId="0" borderId="38" xfId="0" applyFont="1" applyBorder="1" applyAlignment="1">
      <alignment horizontal="right" vertical="center"/>
    </xf>
    <xf numFmtId="0" fontId="36" fillId="0" borderId="8" xfId="0" applyFont="1" applyBorder="1" applyAlignment="1">
      <alignment horizontal="right" vertical="center"/>
    </xf>
    <xf numFmtId="0" fontId="36" fillId="0" borderId="40" xfId="0" applyFont="1" applyBorder="1" applyAlignment="1">
      <alignment horizontal="right" vertical="center"/>
    </xf>
    <xf numFmtId="0" fontId="36" fillId="9" borderId="40" xfId="0" applyFont="1" applyFill="1" applyBorder="1" applyAlignment="1">
      <alignment horizontal="right" vertical="center" wrapText="1"/>
    </xf>
    <xf numFmtId="0" fontId="36" fillId="9" borderId="8" xfId="0" applyFont="1" applyFill="1" applyBorder="1" applyAlignment="1">
      <alignment horizontal="right" vertical="center" wrapText="1"/>
    </xf>
    <xf numFmtId="0" fontId="36" fillId="9" borderId="38" xfId="0" applyFont="1" applyFill="1" applyBorder="1" applyAlignment="1">
      <alignment horizontal="right" vertical="center"/>
    </xf>
    <xf numFmtId="0" fontId="36" fillId="9" borderId="8" xfId="0" applyFont="1" applyFill="1" applyBorder="1" applyAlignment="1">
      <alignment horizontal="right" vertical="center"/>
    </xf>
    <xf numFmtId="0" fontId="36" fillId="9" borderId="40" xfId="0" applyFont="1" applyFill="1" applyBorder="1" applyAlignment="1">
      <alignment horizontal="right" vertical="center"/>
    </xf>
    <xf numFmtId="0" fontId="36" fillId="0" borderId="52" xfId="0" applyFont="1" applyBorder="1" applyAlignment="1">
      <alignment horizontal="left" vertical="center" wrapText="1" indent="7"/>
    </xf>
    <xf numFmtId="0" fontId="36" fillId="0" borderId="52" xfId="0" applyFont="1" applyBorder="1" applyAlignment="1">
      <alignment horizontal="center" vertical="center" wrapText="1"/>
    </xf>
    <xf numFmtId="0" fontId="36" fillId="0" borderId="53" xfId="0" applyFont="1" applyBorder="1" applyAlignment="1">
      <alignment horizontal="right" vertical="center" wrapText="1"/>
    </xf>
    <xf numFmtId="0" fontId="36" fillId="0" borderId="52" xfId="0" applyFont="1" applyBorder="1" applyAlignment="1">
      <alignment horizontal="right" vertical="center" wrapText="1"/>
    </xf>
    <xf numFmtId="0" fontId="36" fillId="0" borderId="54" xfId="0" applyFont="1" applyBorder="1" applyAlignment="1">
      <alignment horizontal="right" vertical="center"/>
    </xf>
    <xf numFmtId="0" fontId="36" fillId="0" borderId="52" xfId="0" applyFont="1" applyBorder="1" applyAlignment="1">
      <alignment horizontal="right" vertical="center"/>
    </xf>
    <xf numFmtId="0" fontId="36" fillId="0" borderId="53" xfId="0" applyFont="1" applyBorder="1" applyAlignment="1">
      <alignment horizontal="right" vertical="center"/>
    </xf>
    <xf numFmtId="0" fontId="36" fillId="0" borderId="68" xfId="0" applyFont="1" applyBorder="1" applyAlignment="1">
      <alignment horizontal="right" vertical="center"/>
    </xf>
    <xf numFmtId="0" fontId="29" fillId="0" borderId="38" xfId="0" applyFont="1" applyBorder="1"/>
    <xf numFmtId="0" fontId="36" fillId="0" borderId="5" xfId="0" applyFont="1" applyBorder="1" applyAlignment="1">
      <alignment horizontal="center"/>
    </xf>
    <xf numFmtId="0" fontId="36" fillId="0" borderId="41" xfId="0" applyFont="1" applyBorder="1" applyAlignment="1">
      <alignment horizontal="right"/>
    </xf>
    <xf numFmtId="0" fontId="29" fillId="0" borderId="35" xfId="0" applyFont="1" applyBorder="1"/>
    <xf numFmtId="0" fontId="36" fillId="0" borderId="56" xfId="0" applyFont="1" applyBorder="1" applyAlignment="1">
      <alignment horizontal="right"/>
    </xf>
    <xf numFmtId="0" fontId="36" fillId="0" borderId="59" xfId="0" applyFont="1" applyBorder="1" applyAlignment="1">
      <alignment horizontal="right"/>
    </xf>
    <xf numFmtId="3" fontId="36" fillId="0" borderId="60" xfId="0" applyNumberFormat="1" applyFont="1" applyBorder="1" applyAlignment="1">
      <alignment horizontal="right"/>
    </xf>
    <xf numFmtId="3" fontId="36" fillId="0" borderId="61" xfId="0" applyNumberFormat="1" applyFont="1" applyBorder="1" applyAlignment="1">
      <alignment horizontal="right"/>
    </xf>
    <xf numFmtId="2" fontId="36" fillId="0" borderId="57" xfId="0" applyNumberFormat="1" applyFont="1" applyBorder="1" applyAlignment="1">
      <alignment horizontal="right"/>
    </xf>
    <xf numFmtId="2" fontId="36" fillId="0" borderId="8" xfId="0" applyNumberFormat="1" applyFont="1" applyBorder="1" applyAlignment="1">
      <alignment horizontal="right"/>
    </xf>
    <xf numFmtId="2" fontId="36" fillId="0" borderId="61" xfId="0" applyNumberFormat="1" applyFont="1" applyBorder="1" applyAlignment="1">
      <alignment horizontal="right"/>
    </xf>
    <xf numFmtId="0" fontId="29" fillId="0" borderId="61" xfId="0" applyFont="1" applyBorder="1" applyAlignment="1">
      <alignment horizontal="right"/>
    </xf>
    <xf numFmtId="2" fontId="36" fillId="0" borderId="41" xfId="0" applyNumberFormat="1" applyFont="1" applyBorder="1" applyAlignment="1">
      <alignment horizontal="right" vertical="center" wrapText="1"/>
    </xf>
    <xf numFmtId="2" fontId="36" fillId="0" borderId="5" xfId="0" applyNumberFormat="1" applyFont="1" applyBorder="1" applyAlignment="1">
      <alignment horizontal="right" vertical="center" wrapText="1"/>
    </xf>
    <xf numFmtId="2" fontId="36" fillId="7" borderId="58" xfId="0" applyNumberFormat="1" applyFont="1" applyFill="1" applyBorder="1" applyAlignment="1">
      <alignment horizontal="right"/>
    </xf>
    <xf numFmtId="2" fontId="36" fillId="0" borderId="58" xfId="0" applyNumberFormat="1" applyFont="1" applyBorder="1" applyAlignment="1">
      <alignment horizontal="right" vertical="center" wrapText="1"/>
    </xf>
    <xf numFmtId="2" fontId="36" fillId="0" borderId="41" xfId="0" applyNumberFormat="1" applyFont="1" applyBorder="1" applyAlignment="1">
      <alignment horizontal="right"/>
    </xf>
    <xf numFmtId="2" fontId="36" fillId="0" borderId="58" xfId="0" applyNumberFormat="1" applyFont="1" applyBorder="1" applyAlignment="1">
      <alignment horizontal="right"/>
    </xf>
    <xf numFmtId="2" fontId="36" fillId="0" borderId="5" xfId="0" applyNumberFormat="1" applyFont="1" applyBorder="1" applyAlignment="1">
      <alignment horizontal="right"/>
    </xf>
    <xf numFmtId="2" fontId="29" fillId="0" borderId="62" xfId="0" applyNumberFormat="1" applyFont="1" applyBorder="1" applyAlignment="1">
      <alignment horizontal="right"/>
    </xf>
    <xf numFmtId="0" fontId="29" fillId="0" borderId="7" xfId="0" applyFont="1" applyBorder="1" applyAlignment="1">
      <alignment horizontal="left" vertical="center" wrapText="1"/>
    </xf>
    <xf numFmtId="0" fontId="29" fillId="0" borderId="7" xfId="0" applyFont="1" applyBorder="1" applyAlignment="1">
      <alignment vertical="center" wrapText="1"/>
    </xf>
    <xf numFmtId="0" fontId="34" fillId="0" borderId="1" xfId="0" applyFont="1" applyBorder="1"/>
    <xf numFmtId="0" fontId="36" fillId="0" borderId="39" xfId="0" applyFont="1" applyBorder="1" applyAlignment="1">
      <alignment horizontal="right" vertical="center"/>
    </xf>
    <xf numFmtId="0" fontId="36" fillId="0" borderId="37" xfId="0" applyFont="1" applyBorder="1" applyAlignment="1">
      <alignment horizontal="right" vertical="center"/>
    </xf>
    <xf numFmtId="0" fontId="36" fillId="0" borderId="0" xfId="0" applyFont="1" applyAlignment="1">
      <alignment horizontal="right"/>
    </xf>
    <xf numFmtId="0" fontId="29" fillId="0" borderId="0" xfId="0" applyFont="1" applyAlignment="1">
      <alignment horizontal="right"/>
    </xf>
    <xf numFmtId="0" fontId="36" fillId="0" borderId="8" xfId="0" applyFont="1" applyBorder="1" applyAlignment="1">
      <alignment horizontal="center"/>
    </xf>
    <xf numFmtId="0" fontId="24" fillId="0" borderId="8" xfId="0" applyFont="1" applyBorder="1" applyAlignment="1">
      <alignment horizontal="right" vertical="center"/>
    </xf>
    <xf numFmtId="0" fontId="29" fillId="0" borderId="8" xfId="0" applyFont="1" applyBorder="1" applyAlignment="1">
      <alignment horizontal="right"/>
    </xf>
    <xf numFmtId="0" fontId="36" fillId="0" borderId="0" xfId="0" applyFont="1" applyAlignment="1">
      <alignment horizontal="center"/>
    </xf>
    <xf numFmtId="0" fontId="36" fillId="0" borderId="42" xfId="0" applyFont="1" applyBorder="1" applyAlignment="1">
      <alignment horizontal="right" vertical="center"/>
    </xf>
    <xf numFmtId="0" fontId="24" fillId="0" borderId="0" xfId="0" applyFont="1" applyAlignment="1">
      <alignment horizontal="right" vertical="center" wrapText="1"/>
    </xf>
    <xf numFmtId="0" fontId="29" fillId="0" borderId="36" xfId="0" applyFont="1" applyBorder="1" applyAlignment="1">
      <alignment horizontal="right"/>
    </xf>
    <xf numFmtId="0" fontId="36" fillId="0" borderId="36" xfId="0" applyFont="1" applyBorder="1" applyAlignment="1">
      <alignment horizontal="right" vertical="center"/>
    </xf>
    <xf numFmtId="0" fontId="24" fillId="0" borderId="8" xfId="0" applyFont="1" applyBorder="1" applyAlignment="1">
      <alignment horizontal="left" wrapText="1"/>
    </xf>
    <xf numFmtId="0" fontId="36" fillId="10" borderId="40" xfId="0" applyFont="1" applyFill="1" applyBorder="1" applyAlignment="1">
      <alignment horizontal="right" vertical="center"/>
    </xf>
    <xf numFmtId="0" fontId="24" fillId="10" borderId="8" xfId="0" applyFont="1" applyFill="1" applyBorder="1" applyAlignment="1">
      <alignment horizontal="right" vertical="center" wrapText="1"/>
    </xf>
    <xf numFmtId="0" fontId="29" fillId="10" borderId="38" xfId="0" applyFont="1" applyFill="1" applyBorder="1" applyAlignment="1">
      <alignment horizontal="right"/>
    </xf>
    <xf numFmtId="0" fontId="36" fillId="10" borderId="8" xfId="0" applyFont="1" applyFill="1" applyBorder="1" applyAlignment="1">
      <alignment horizontal="right" vertical="center"/>
    </xf>
    <xf numFmtId="0" fontId="36" fillId="10" borderId="38" xfId="0" applyFont="1" applyFill="1" applyBorder="1" applyAlignment="1">
      <alignment horizontal="right" vertical="center"/>
    </xf>
    <xf numFmtId="0" fontId="36" fillId="10" borderId="8" xfId="0" applyFont="1" applyFill="1" applyBorder="1" applyAlignment="1">
      <alignment horizontal="right"/>
    </xf>
    <xf numFmtId="0" fontId="29" fillId="10" borderId="8" xfId="0" applyFont="1" applyFill="1" applyBorder="1" applyAlignment="1">
      <alignment horizontal="right"/>
    </xf>
    <xf numFmtId="0" fontId="24" fillId="0" borderId="8" xfId="0" applyFont="1" applyBorder="1" applyAlignment="1">
      <alignment horizontal="left" indent="2"/>
    </xf>
    <xf numFmtId="0" fontId="24" fillId="0" borderId="8" xfId="0" applyFont="1" applyBorder="1" applyAlignment="1">
      <alignment horizontal="right" vertical="center" wrapText="1"/>
    </xf>
    <xf numFmtId="0" fontId="24" fillId="0" borderId="10" xfId="0" applyFont="1" applyBorder="1" applyAlignment="1">
      <alignment horizontal="left" indent="2"/>
    </xf>
    <xf numFmtId="0" fontId="36" fillId="0" borderId="41" xfId="0" applyFont="1" applyBorder="1" applyAlignment="1">
      <alignment horizontal="right" vertical="center"/>
    </xf>
    <xf numFmtId="0" fontId="24" fillId="0" borderId="5" xfId="0" applyFont="1" applyBorder="1" applyAlignment="1">
      <alignment horizontal="right" vertical="center" wrapText="1"/>
    </xf>
    <xf numFmtId="0" fontId="36" fillId="0" borderId="5" xfId="0" applyFont="1" applyBorder="1" applyAlignment="1">
      <alignment horizontal="right" vertical="center"/>
    </xf>
    <xf numFmtId="0" fontId="36" fillId="0" borderId="35" xfId="0" applyFont="1" applyBorder="1" applyAlignment="1">
      <alignment horizontal="right" vertical="center"/>
    </xf>
    <xf numFmtId="0" fontId="29" fillId="0" borderId="5" xfId="0" applyFont="1" applyBorder="1" applyAlignment="1">
      <alignment horizontal="right"/>
    </xf>
    <xf numFmtId="0" fontId="43" fillId="0" borderId="0" xfId="0" applyFont="1"/>
    <xf numFmtId="0" fontId="36" fillId="0" borderId="0" xfId="0" applyFont="1" applyAlignment="1">
      <alignment horizontal="left" vertical="center" wrapText="1"/>
    </xf>
    <xf numFmtId="0" fontId="29" fillId="0" borderId="37" xfId="0" applyFont="1" applyBorder="1" applyAlignment="1">
      <alignment horizontal="right" vertical="center"/>
    </xf>
    <xf numFmtId="0" fontId="36" fillId="0" borderId="9" xfId="0" applyFont="1" applyBorder="1" applyAlignment="1">
      <alignment horizontal="right" vertical="center"/>
    </xf>
    <xf numFmtId="0" fontId="29" fillId="0" borderId="0" xfId="0" applyFont="1" applyAlignment="1">
      <alignment horizontal="right" vertical="center"/>
    </xf>
    <xf numFmtId="0" fontId="29" fillId="0" borderId="38" xfId="0" applyFont="1" applyBorder="1" applyAlignment="1">
      <alignment horizontal="right" vertical="center"/>
    </xf>
    <xf numFmtId="0" fontId="29" fillId="0" borderId="8" xfId="0" applyFont="1" applyBorder="1" applyAlignment="1">
      <alignment horizontal="right" vertical="center"/>
    </xf>
    <xf numFmtId="2" fontId="29" fillId="0" borderId="38" xfId="0" applyNumberFormat="1" applyFont="1" applyBorder="1" applyAlignment="1">
      <alignment horizontal="right" vertical="center"/>
    </xf>
    <xf numFmtId="2" fontId="29" fillId="0" borderId="8" xfId="0" applyNumberFormat="1" applyFont="1" applyBorder="1" applyAlignment="1">
      <alignment horizontal="right" vertical="center"/>
    </xf>
    <xf numFmtId="0" fontId="36" fillId="10" borderId="8" xfId="0" applyFont="1" applyFill="1" applyBorder="1" applyAlignment="1">
      <alignment horizontal="right" vertical="center" wrapText="1"/>
    </xf>
    <xf numFmtId="0" fontId="29" fillId="10" borderId="38" xfId="0" applyFont="1" applyFill="1" applyBorder="1" applyAlignment="1">
      <alignment horizontal="right" vertical="center"/>
    </xf>
    <xf numFmtId="0" fontId="29" fillId="10" borderId="8" xfId="0" applyFont="1" applyFill="1" applyBorder="1" applyAlignment="1">
      <alignment horizontal="right" vertical="center"/>
    </xf>
    <xf numFmtId="2" fontId="36" fillId="0" borderId="38" xfId="0" applyNumberFormat="1" applyFont="1" applyBorder="1" applyAlignment="1">
      <alignment horizontal="right" vertical="center"/>
    </xf>
    <xf numFmtId="2" fontId="36" fillId="0" borderId="8" xfId="0" applyNumberFormat="1" applyFont="1" applyBorder="1" applyAlignment="1">
      <alignment horizontal="right" vertical="center"/>
    </xf>
    <xf numFmtId="3" fontId="29" fillId="0" borderId="35" xfId="0" applyNumberFormat="1" applyFont="1" applyBorder="1" applyAlignment="1">
      <alignment horizontal="right" vertical="center"/>
    </xf>
    <xf numFmtId="3" fontId="36" fillId="0" borderId="35" xfId="0" applyNumberFormat="1" applyFont="1" applyBorder="1" applyAlignment="1">
      <alignment horizontal="right" vertical="center" wrapText="1"/>
    </xf>
    <xf numFmtId="3" fontId="29" fillId="0" borderId="5" xfId="0" applyNumberFormat="1" applyFont="1" applyBorder="1" applyAlignment="1">
      <alignment horizontal="right" vertical="center"/>
    </xf>
    <xf numFmtId="0" fontId="29" fillId="0" borderId="0" xfId="0" applyFont="1" applyAlignment="1">
      <alignment wrapText="1"/>
    </xf>
    <xf numFmtId="0" fontId="29" fillId="0" borderId="0" xfId="0" applyFont="1" applyAlignment="1">
      <alignment vertical="center" wrapText="1"/>
    </xf>
    <xf numFmtId="0" fontId="31" fillId="0" borderId="1" xfId="0" applyFont="1" applyBorder="1" applyAlignment="1">
      <alignment horizontal="left" wrapText="1"/>
    </xf>
    <xf numFmtId="0" fontId="29" fillId="0" borderId="1" xfId="0" applyFont="1" applyBorder="1" applyAlignment="1">
      <alignment horizontal="left" wrapText="1"/>
    </xf>
    <xf numFmtId="0" fontId="29" fillId="0" borderId="0" xfId="0" applyFont="1" applyAlignment="1">
      <alignment horizontal="left" vertical="center" wrapText="1"/>
    </xf>
    <xf numFmtId="0" fontId="31" fillId="0" borderId="0" xfId="0" applyFont="1" applyAlignment="1">
      <alignment horizontal="left" wrapText="1"/>
    </xf>
    <xf numFmtId="0" fontId="31" fillId="0" borderId="11" xfId="0" applyFont="1" applyBorder="1" applyAlignment="1">
      <alignment horizontal="left"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34" fillId="0" borderId="8" xfId="0" applyFont="1" applyBorder="1" applyAlignment="1">
      <alignment vertical="center" wrapText="1"/>
    </xf>
    <xf numFmtId="0" fontId="29" fillId="0" borderId="8" xfId="0" applyFont="1" applyBorder="1" applyAlignment="1">
      <alignment horizontal="left" vertical="center" wrapText="1"/>
    </xf>
    <xf numFmtId="0" fontId="34" fillId="0" borderId="8" xfId="0" applyFont="1" applyBorder="1" applyAlignment="1">
      <alignment vertical="center"/>
    </xf>
    <xf numFmtId="0" fontId="34" fillId="0" borderId="10" xfId="0" applyFont="1" applyBorder="1" applyAlignment="1">
      <alignment vertical="center"/>
    </xf>
    <xf numFmtId="0" fontId="29" fillId="0" borderId="10" xfId="0" applyFont="1" applyBorder="1" applyAlignment="1">
      <alignment horizontal="left" vertical="center" wrapText="1"/>
    </xf>
    <xf numFmtId="0" fontId="45" fillId="0" borderId="0" xfId="0" applyFont="1" applyAlignment="1">
      <alignment vertical="top" wrapText="1"/>
    </xf>
    <xf numFmtId="0" fontId="34" fillId="0" borderId="31" xfId="0" applyFont="1" applyBorder="1" applyAlignment="1">
      <alignment horizontal="center" vertical="center" wrapText="1"/>
    </xf>
    <xf numFmtId="0" fontId="46" fillId="0" borderId="32" xfId="0" applyFont="1" applyBorder="1" applyAlignment="1">
      <alignment horizontal="left" vertical="center" wrapText="1"/>
    </xf>
    <xf numFmtId="0" fontId="48" fillId="0" borderId="32" xfId="0" applyFont="1" applyBorder="1" applyAlignment="1">
      <alignment horizontal="left" vertical="center" wrapText="1"/>
    </xf>
    <xf numFmtId="0" fontId="50" fillId="0" borderId="32" xfId="0" applyFont="1" applyBorder="1" applyAlignment="1">
      <alignment horizontal="left" vertical="center" wrapText="1"/>
    </xf>
    <xf numFmtId="0" fontId="24" fillId="0" borderId="32" xfId="0" applyFont="1" applyBorder="1" applyAlignment="1">
      <alignment horizontal="left" vertical="center" wrapText="1"/>
    </xf>
    <xf numFmtId="0" fontId="24" fillId="0" borderId="33" xfId="0" applyFont="1" applyBorder="1" applyAlignment="1">
      <alignment horizontal="left" vertical="center" wrapText="1"/>
    </xf>
    <xf numFmtId="0" fontId="50" fillId="0" borderId="33" xfId="0" applyFont="1" applyBorder="1" applyAlignment="1">
      <alignment horizontal="left" vertical="center" wrapText="1"/>
    </xf>
    <xf numFmtId="0" fontId="50" fillId="0" borderId="0" xfId="0" applyFont="1" applyAlignment="1">
      <alignment horizontal="left" vertical="center" wrapText="1"/>
    </xf>
    <xf numFmtId="0" fontId="46" fillId="0" borderId="0" xfId="0" applyFont="1"/>
    <xf numFmtId="0" fontId="42" fillId="0" borderId="0" xfId="0" applyFont="1"/>
    <xf numFmtId="0" fontId="47" fillId="0" borderId="8" xfId="0" applyFont="1" applyBorder="1" applyAlignment="1">
      <alignment vertical="center"/>
    </xf>
    <xf numFmtId="0" fontId="47" fillId="0" borderId="10" xfId="0" applyFont="1" applyBorder="1" applyAlignment="1">
      <alignment vertical="center"/>
    </xf>
    <xf numFmtId="0" fontId="50" fillId="0" borderId="0" xfId="0" applyFont="1"/>
    <xf numFmtId="0" fontId="51" fillId="0" borderId="8" xfId="0" applyFont="1" applyBorder="1" applyAlignment="1">
      <alignment vertical="center"/>
    </xf>
    <xf numFmtId="0" fontId="51" fillId="0" borderId="10" xfId="0" applyFont="1" applyBorder="1" applyAlignment="1">
      <alignment vertical="center"/>
    </xf>
    <xf numFmtId="0" fontId="48" fillId="0" borderId="0" xfId="0" applyFont="1"/>
    <xf numFmtId="0" fontId="49" fillId="0" borderId="8" xfId="0" applyFont="1" applyBorder="1" applyAlignment="1">
      <alignment vertical="center"/>
    </xf>
    <xf numFmtId="0" fontId="49" fillId="0" borderId="10" xfId="0" applyFont="1" applyBorder="1" applyAlignment="1">
      <alignment vertical="center"/>
    </xf>
    <xf numFmtId="0" fontId="36" fillId="0" borderId="12" xfId="0" applyFont="1" applyBorder="1" applyAlignment="1">
      <alignment horizontal="center" vertical="center" wrapText="1"/>
    </xf>
    <xf numFmtId="3" fontId="36" fillId="0" borderId="12" xfId="0" applyNumberFormat="1" applyFont="1" applyBorder="1" applyAlignment="1">
      <alignment horizontal="center" vertical="center" wrapText="1"/>
    </xf>
    <xf numFmtId="0" fontId="29" fillId="0" borderId="12" xfId="0" applyFont="1" applyBorder="1" applyAlignment="1">
      <alignment horizontal="center" vertical="center"/>
    </xf>
    <xf numFmtId="0" fontId="29" fillId="0" borderId="8" xfId="0" applyFont="1" applyBorder="1" applyAlignment="1">
      <alignment horizontal="center" vertical="center"/>
    </xf>
    <xf numFmtId="0" fontId="29" fillId="0" borderId="10" xfId="0" applyFont="1" applyBorder="1" applyAlignment="1">
      <alignment horizontal="center"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52" fillId="7" borderId="0" xfId="0" applyFont="1" applyFill="1" applyAlignment="1">
      <alignment vertical="center"/>
    </xf>
    <xf numFmtId="0" fontId="42" fillId="0" borderId="0" xfId="0" applyFont="1" applyAlignment="1">
      <alignment vertical="center"/>
    </xf>
    <xf numFmtId="0" fontId="53" fillId="0" borderId="0" xfId="0" applyFont="1" applyAlignment="1">
      <alignment horizontal="left" vertical="center" wrapText="1"/>
    </xf>
    <xf numFmtId="3" fontId="36" fillId="0" borderId="0" xfId="0" applyNumberFormat="1" applyFont="1" applyAlignment="1">
      <alignment horizontal="left" vertical="center" wrapText="1"/>
    </xf>
    <xf numFmtId="49" fontId="36" fillId="0" borderId="8" xfId="0" applyNumberFormat="1" applyFont="1" applyBorder="1" applyAlignment="1">
      <alignment vertical="center" wrapText="1"/>
    </xf>
    <xf numFmtId="0" fontId="54" fillId="0" borderId="8" xfId="0" applyFont="1" applyBorder="1" applyAlignment="1">
      <alignment vertical="center" wrapText="1"/>
    </xf>
    <xf numFmtId="3" fontId="36" fillId="0" borderId="8" xfId="0" applyNumberFormat="1" applyFont="1" applyBorder="1" applyAlignment="1">
      <alignment horizontal="left" vertical="center" wrapText="1"/>
    </xf>
    <xf numFmtId="0" fontId="36" fillId="0" borderId="8" xfId="0" applyFont="1" applyBorder="1" applyAlignment="1">
      <alignment horizontal="left" vertical="center" wrapText="1"/>
    </xf>
    <xf numFmtId="49" fontId="39" fillId="0" borderId="16" xfId="0" applyNumberFormat="1" applyFont="1" applyBorder="1" applyAlignment="1">
      <alignment vertical="center"/>
    </xf>
    <xf numFmtId="49" fontId="36" fillId="0" borderId="16" xfId="0" applyNumberFormat="1" applyFont="1" applyBorder="1" applyAlignment="1">
      <alignment vertical="center" wrapText="1"/>
    </xf>
    <xf numFmtId="0" fontId="54" fillId="0" borderId="16" xfId="0" applyFont="1" applyBorder="1" applyAlignment="1">
      <alignment vertical="center" wrapText="1"/>
    </xf>
    <xf numFmtId="0" fontId="55" fillId="0" borderId="16" xfId="0" applyFont="1" applyBorder="1" applyAlignment="1">
      <alignment horizontal="left" vertical="center" wrapText="1"/>
    </xf>
    <xf numFmtId="49" fontId="36" fillId="0" borderId="13" xfId="0" applyNumberFormat="1" applyFont="1" applyBorder="1" applyAlignment="1">
      <alignment vertical="center" wrapText="1"/>
    </xf>
    <xf numFmtId="0" fontId="54" fillId="0" borderId="13" xfId="0" applyFont="1" applyBorder="1" applyAlignment="1">
      <alignment vertical="center" wrapText="1"/>
    </xf>
    <xf numFmtId="49" fontId="36" fillId="0" borderId="10" xfId="0" applyNumberFormat="1" applyFont="1" applyBorder="1" applyAlignment="1">
      <alignment vertical="center" wrapText="1"/>
    </xf>
    <xf numFmtId="0" fontId="54" fillId="0" borderId="10" xfId="0" applyFont="1" applyBorder="1" applyAlignment="1">
      <alignment vertical="center" wrapText="1"/>
    </xf>
    <xf numFmtId="0" fontId="36" fillId="0" borderId="10" xfId="0" applyFont="1" applyBorder="1" applyAlignment="1">
      <alignment horizontal="left" vertical="center" wrapText="1"/>
    </xf>
    <xf numFmtId="49" fontId="36" fillId="0" borderId="0" xfId="0" applyNumberFormat="1" applyFont="1" applyAlignment="1">
      <alignment vertical="center" wrapText="1"/>
    </xf>
    <xf numFmtId="0" fontId="54" fillId="0" borderId="0" xfId="0" applyFont="1" applyAlignment="1">
      <alignment vertical="center" wrapText="1"/>
    </xf>
    <xf numFmtId="0" fontId="36" fillId="0" borderId="16" xfId="0" applyFont="1" applyBorder="1" applyAlignment="1">
      <alignment horizontal="left" vertical="center" wrapText="1"/>
    </xf>
    <xf numFmtId="49" fontId="36" fillId="0" borderId="8" xfId="0" applyNumberFormat="1" applyFont="1" applyBorder="1" applyAlignment="1">
      <alignment horizontal="left" vertical="center" wrapText="1"/>
    </xf>
    <xf numFmtId="0" fontId="24" fillId="8" borderId="8" xfId="0" applyFont="1" applyFill="1" applyBorder="1" applyAlignment="1">
      <alignment horizontal="left" vertical="center" wrapText="1"/>
    </xf>
    <xf numFmtId="0" fontId="36" fillId="0" borderId="5" xfId="0" applyFont="1" applyBorder="1" applyAlignment="1">
      <alignment horizontal="left" vertical="center" wrapText="1"/>
    </xf>
    <xf numFmtId="0" fontId="56" fillId="4" borderId="25" xfId="0" applyFont="1" applyFill="1" applyBorder="1" applyAlignment="1">
      <alignment horizontal="left" vertical="center" wrapText="1"/>
    </xf>
    <xf numFmtId="0" fontId="56" fillId="4" borderId="26" xfId="0" applyFont="1" applyFill="1" applyBorder="1" applyAlignment="1">
      <alignment horizontal="left" vertical="center" wrapText="1"/>
    </xf>
    <xf numFmtId="0" fontId="56" fillId="4" borderId="27" xfId="0" applyFont="1" applyFill="1" applyBorder="1" applyAlignment="1">
      <alignment horizontal="left" vertical="center" wrapText="1"/>
    </xf>
    <xf numFmtId="0" fontId="54" fillId="0" borderId="1" xfId="0" applyFont="1" applyBorder="1" applyAlignment="1">
      <alignment vertical="center" wrapText="1"/>
    </xf>
    <xf numFmtId="0" fontId="36" fillId="0" borderId="1" xfId="0" applyFont="1" applyBorder="1" applyAlignment="1">
      <alignment horizontal="left" vertical="center" wrapText="1"/>
    </xf>
    <xf numFmtId="49" fontId="29" fillId="0" borderId="8" xfId="0" applyNumberFormat="1" applyFont="1" applyBorder="1" applyAlignment="1">
      <alignment vertical="center"/>
    </xf>
    <xf numFmtId="0" fontId="29" fillId="0" borderId="14" xfId="0" applyFont="1" applyBorder="1" applyAlignment="1">
      <alignment vertical="center"/>
    </xf>
    <xf numFmtId="0" fontId="29" fillId="0" borderId="14" xfId="0" applyFont="1" applyBorder="1"/>
    <xf numFmtId="0" fontId="36" fillId="0" borderId="0" xfId="0" applyFont="1" applyAlignment="1">
      <alignment wrapText="1"/>
    </xf>
    <xf numFmtId="0" fontId="54" fillId="0" borderId="7" xfId="0" applyFont="1" applyBorder="1" applyAlignment="1">
      <alignment vertical="center" wrapText="1"/>
    </xf>
    <xf numFmtId="0" fontId="40" fillId="0" borderId="7" xfId="0" applyFont="1" applyBorder="1" applyAlignment="1">
      <alignment horizontal="left" vertical="center" wrapText="1"/>
    </xf>
    <xf numFmtId="49" fontId="36" fillId="0" borderId="10" xfId="0" applyNumberFormat="1" applyFont="1" applyBorder="1" applyAlignment="1">
      <alignment horizontal="left" vertical="center" wrapText="1"/>
    </xf>
    <xf numFmtId="0" fontId="31" fillId="0" borderId="13" xfId="0" applyFont="1" applyBorder="1" applyAlignment="1">
      <alignment vertical="center"/>
    </xf>
    <xf numFmtId="0" fontId="29" fillId="0" borderId="13" xfId="0" applyFont="1" applyBorder="1" applyAlignment="1">
      <alignment vertical="center"/>
    </xf>
    <xf numFmtId="0" fontId="29" fillId="0" borderId="8" xfId="0" applyFont="1" applyBorder="1" applyAlignment="1">
      <alignment vertical="center"/>
    </xf>
    <xf numFmtId="0" fontId="24" fillId="8" borderId="8" xfId="0" applyFont="1" applyFill="1" applyBorder="1" applyAlignment="1">
      <alignment vertical="center"/>
    </xf>
    <xf numFmtId="0" fontId="29" fillId="0" borderId="8" xfId="0" applyFont="1" applyBorder="1" applyAlignment="1">
      <alignment vertical="center" wrapText="1"/>
    </xf>
    <xf numFmtId="0" fontId="29" fillId="0" borderId="16" xfId="0" applyFont="1" applyBorder="1" applyAlignment="1">
      <alignment vertical="center"/>
    </xf>
    <xf numFmtId="0" fontId="29" fillId="0" borderId="16" xfId="0" applyFont="1" applyBorder="1"/>
    <xf numFmtId="0" fontId="24" fillId="0" borderId="8" xfId="0" applyFont="1" applyBorder="1" applyAlignment="1">
      <alignment vertical="center" wrapText="1"/>
    </xf>
    <xf numFmtId="0" fontId="36" fillId="0" borderId="13" xfId="0" applyFont="1" applyBorder="1" applyAlignment="1">
      <alignment vertical="center" wrapText="1"/>
    </xf>
    <xf numFmtId="0" fontId="54" fillId="0" borderId="17" xfId="0" applyFont="1" applyBorder="1" applyAlignment="1">
      <alignment vertical="center" wrapText="1"/>
    </xf>
    <xf numFmtId="0" fontId="36" fillId="0" borderId="17" xfId="0" applyFont="1" applyBorder="1" applyAlignment="1">
      <alignment horizontal="left" vertical="center" wrapText="1"/>
    </xf>
    <xf numFmtId="49" fontId="29" fillId="0" borderId="10" xfId="0" applyNumberFormat="1" applyFont="1" applyBorder="1" applyAlignment="1">
      <alignment vertical="center"/>
    </xf>
    <xf numFmtId="3" fontId="36" fillId="0" borderId="10" xfId="0" applyNumberFormat="1" applyFont="1" applyBorder="1" applyAlignment="1">
      <alignment horizontal="left" vertical="center" wrapText="1"/>
    </xf>
    <xf numFmtId="0" fontId="29" fillId="0" borderId="13" xfId="0" applyFont="1" applyBorder="1"/>
    <xf numFmtId="0" fontId="24" fillId="8" borderId="13" xfId="0" applyFont="1" applyFill="1" applyBorder="1"/>
    <xf numFmtId="0" fontId="29" fillId="8" borderId="8" xfId="0" applyFont="1" applyFill="1" applyBorder="1"/>
    <xf numFmtId="0" fontId="24" fillId="0" borderId="8" xfId="0" applyFont="1" applyBorder="1" applyAlignment="1">
      <alignment wrapText="1"/>
    </xf>
    <xf numFmtId="0" fontId="39" fillId="0" borderId="5" xfId="0" applyFont="1" applyBorder="1" applyAlignment="1">
      <alignment vertical="center" wrapText="1"/>
    </xf>
    <xf numFmtId="0" fontId="29" fillId="0" borderId="5" xfId="0" applyFont="1" applyBorder="1" applyAlignment="1">
      <alignment vertical="center"/>
    </xf>
    <xf numFmtId="0" fontId="29" fillId="0" borderId="13" xfId="0" applyFont="1" applyBorder="1" applyAlignment="1">
      <alignment wrapText="1"/>
    </xf>
    <xf numFmtId="0" fontId="29" fillId="0" borderId="8" xfId="0" applyFont="1" applyBorder="1" applyAlignment="1">
      <alignment wrapText="1"/>
    </xf>
    <xf numFmtId="0" fontId="24" fillId="8" borderId="8" xfId="0" applyFont="1" applyFill="1" applyBorder="1"/>
    <xf numFmtId="0" fontId="29" fillId="8" borderId="10" xfId="0" applyFont="1" applyFill="1" applyBorder="1"/>
    <xf numFmtId="0" fontId="56" fillId="5" borderId="22" xfId="0" applyFont="1" applyFill="1" applyBorder="1" applyAlignment="1">
      <alignment horizontal="left" vertical="center" wrapText="1"/>
    </xf>
    <xf numFmtId="0" fontId="36" fillId="5" borderId="23" xfId="0" applyFont="1" applyFill="1" applyBorder="1" applyAlignment="1">
      <alignment vertical="center" wrapText="1"/>
    </xf>
    <xf numFmtId="0" fontId="29" fillId="5" borderId="24" xfId="0" applyFont="1" applyFill="1" applyBorder="1"/>
    <xf numFmtId="0" fontId="29" fillId="0" borderId="17" xfId="0" applyFont="1" applyBorder="1"/>
    <xf numFmtId="49" fontId="29" fillId="0" borderId="0" xfId="0" applyNumberFormat="1" applyFont="1" applyAlignment="1">
      <alignment vertical="center"/>
    </xf>
    <xf numFmtId="0" fontId="36" fillId="0" borderId="16" xfId="0" applyFont="1" applyBorder="1" applyAlignment="1">
      <alignment horizontal="left" wrapText="1"/>
    </xf>
    <xf numFmtId="0" fontId="31" fillId="0" borderId="17" xfId="0" applyFont="1" applyBorder="1"/>
    <xf numFmtId="0" fontId="29" fillId="0" borderId="10" xfId="0" applyFont="1" applyBorder="1" applyAlignment="1">
      <alignment vertical="center"/>
    </xf>
    <xf numFmtId="0" fontId="29" fillId="0" borderId="10" xfId="0" applyFont="1" applyBorder="1" applyAlignment="1">
      <alignment wrapText="1"/>
    </xf>
    <xf numFmtId="0" fontId="54" fillId="0" borderId="8" xfId="0" applyFont="1" applyBorder="1" applyAlignment="1">
      <alignment vertical="center"/>
    </xf>
    <xf numFmtId="0" fontId="54" fillId="0" borderId="0" xfId="0" applyFont="1" applyAlignment="1">
      <alignment vertical="center"/>
    </xf>
    <xf numFmtId="0" fontId="54" fillId="0" borderId="10" xfId="0" applyFont="1" applyBorder="1" applyAlignment="1">
      <alignment vertical="center"/>
    </xf>
    <xf numFmtId="0" fontId="36" fillId="0" borderId="10" xfId="0" applyFont="1" applyBorder="1" applyAlignment="1">
      <alignment wrapText="1"/>
    </xf>
    <xf numFmtId="0" fontId="24" fillId="0" borderId="10" xfId="0" applyFont="1" applyBorder="1" applyAlignment="1">
      <alignment wrapText="1"/>
    </xf>
    <xf numFmtId="0" fontId="36" fillId="0" borderId="1" xfId="0" applyFont="1" applyBorder="1" applyAlignment="1">
      <alignment horizontal="left" wrapText="1"/>
    </xf>
    <xf numFmtId="0" fontId="56" fillId="6" borderId="19" xfId="0" applyFont="1" applyFill="1" applyBorder="1" applyAlignment="1">
      <alignment horizontal="left" vertical="center" wrapText="1"/>
    </xf>
    <xf numFmtId="0" fontId="36" fillId="6" borderId="20" xfId="0" applyFont="1" applyFill="1" applyBorder="1" applyAlignment="1">
      <alignment vertical="center" wrapText="1"/>
    </xf>
    <xf numFmtId="0" fontId="29" fillId="6" borderId="21" xfId="0" applyFont="1" applyFill="1" applyBorder="1"/>
    <xf numFmtId="0" fontId="57" fillId="0" borderId="1" xfId="0" applyFont="1" applyBorder="1" applyAlignment="1">
      <alignment vertical="center" wrapText="1"/>
    </xf>
    <xf numFmtId="0" fontId="57" fillId="0" borderId="17" xfId="0" applyFont="1" applyBorder="1" applyAlignment="1">
      <alignment vertical="center" wrapText="1"/>
    </xf>
    <xf numFmtId="49" fontId="36" fillId="0" borderId="14" xfId="0" applyNumberFormat="1" applyFont="1" applyBorder="1" applyAlignment="1">
      <alignment vertical="center" wrapText="1"/>
    </xf>
    <xf numFmtId="3" fontId="36" fillId="0" borderId="13" xfId="0" applyNumberFormat="1" applyFont="1" applyBorder="1" applyAlignment="1">
      <alignment horizontal="center" vertical="center" wrapText="1"/>
    </xf>
    <xf numFmtId="49" fontId="39" fillId="0" borderId="34" xfId="0" applyNumberFormat="1" applyFont="1" applyBorder="1" applyAlignment="1">
      <alignment vertical="center" wrapText="1"/>
    </xf>
    <xf numFmtId="49" fontId="36" fillId="0" borderId="34" xfId="0" applyNumberFormat="1" applyFont="1" applyBorder="1" applyAlignment="1">
      <alignment vertical="center" wrapText="1"/>
    </xf>
    <xf numFmtId="0" fontId="29" fillId="0" borderId="14" xfId="0" applyFont="1" applyBorder="1" applyAlignment="1">
      <alignment vertical="center" wrapText="1"/>
    </xf>
    <xf numFmtId="0" fontId="31" fillId="0" borderId="34" xfId="0" applyFont="1" applyBorder="1"/>
    <xf numFmtId="0" fontId="29" fillId="0" borderId="34" xfId="0" applyFont="1" applyBorder="1"/>
    <xf numFmtId="0" fontId="39" fillId="0" borderId="1" xfId="0" applyFont="1" applyBorder="1"/>
    <xf numFmtId="0" fontId="39" fillId="0" borderId="1" xfId="0" applyFont="1" applyBorder="1" applyAlignment="1">
      <alignment horizontal="center"/>
    </xf>
    <xf numFmtId="0" fontId="39" fillId="0" borderId="1" xfId="0" applyFont="1" applyBorder="1" applyAlignment="1">
      <alignment horizontal="center" vertical="center"/>
    </xf>
    <xf numFmtId="0" fontId="31" fillId="0" borderId="1" xfId="0" applyFont="1" applyBorder="1" applyAlignment="1">
      <alignment horizontal="center"/>
    </xf>
    <xf numFmtId="0" fontId="36" fillId="0" borderId="0" xfId="0" applyFont="1" applyAlignment="1">
      <alignment horizontal="left" vertical="center"/>
    </xf>
    <xf numFmtId="0" fontId="36" fillId="0" borderId="8" xfId="0" applyFont="1" applyBorder="1" applyAlignment="1">
      <alignment horizontal="left" vertical="center"/>
    </xf>
    <xf numFmtId="0" fontId="36" fillId="0" borderId="10" xfId="0" applyFont="1" applyBorder="1" applyAlignment="1">
      <alignment horizontal="left" vertical="center"/>
    </xf>
    <xf numFmtId="0" fontId="39" fillId="0" borderId="16" xfId="0" applyFont="1" applyBorder="1" applyAlignment="1">
      <alignment vertical="center"/>
    </xf>
    <xf numFmtId="0" fontId="29" fillId="0" borderId="0" xfId="0" applyFont="1" applyAlignment="1">
      <alignment horizontal="center" vertical="center"/>
    </xf>
    <xf numFmtId="0" fontId="29" fillId="0" borderId="8" xfId="0" applyFont="1" applyBorder="1" applyAlignment="1">
      <alignment horizontal="center" vertical="center" wrapText="1"/>
    </xf>
    <xf numFmtId="0" fontId="59" fillId="0" borderId="0" xfId="0" applyFont="1" applyAlignment="1">
      <alignment wrapText="1"/>
    </xf>
    <xf numFmtId="2" fontId="24" fillId="0" borderId="8" xfId="0" applyNumberFormat="1" applyFont="1" applyBorder="1" applyAlignment="1">
      <alignment vertical="center"/>
    </xf>
    <xf numFmtId="3" fontId="36" fillId="0" borderId="14" xfId="0" applyNumberFormat="1" applyFont="1" applyBorder="1"/>
    <xf numFmtId="3" fontId="40" fillId="0" borderId="46"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47" xfId="0" applyNumberFormat="1" applyFont="1" applyBorder="1" applyAlignment="1">
      <alignment horizontal="right" vertical="center"/>
    </xf>
    <xf numFmtId="3" fontId="40" fillId="0" borderId="13" xfId="0" applyNumberFormat="1" applyFont="1" applyBorder="1"/>
    <xf numFmtId="3" fontId="42" fillId="0" borderId="13" xfId="0" applyNumberFormat="1" applyFont="1" applyBorder="1"/>
    <xf numFmtId="3" fontId="34" fillId="0" borderId="70" xfId="0" applyNumberFormat="1" applyFont="1" applyBorder="1" applyAlignment="1">
      <alignment horizontal="right" vertical="center"/>
    </xf>
    <xf numFmtId="3" fontId="24" fillId="0" borderId="36" xfId="0" applyNumberFormat="1" applyFont="1" applyBorder="1" applyAlignment="1">
      <alignment horizontal="right" vertical="center"/>
    </xf>
    <xf numFmtId="0" fontId="40" fillId="0" borderId="13" xfId="0" applyFont="1" applyBorder="1" applyAlignment="1">
      <alignment horizontal="left" indent="1"/>
    </xf>
    <xf numFmtId="3" fontId="24" fillId="0" borderId="13" xfId="0" applyNumberFormat="1" applyFont="1" applyBorder="1" applyAlignment="1">
      <alignment horizontal="right" vertical="center"/>
    </xf>
    <xf numFmtId="3" fontId="29" fillId="0" borderId="13" xfId="0" applyNumberFormat="1" applyFont="1" applyBorder="1"/>
    <xf numFmtId="0" fontId="36" fillId="0" borderId="13" xfId="0" applyFont="1" applyBorder="1" applyAlignment="1">
      <alignment horizontal="left" indent="3"/>
    </xf>
    <xf numFmtId="2" fontId="36" fillId="0" borderId="16" xfId="0" applyNumberFormat="1" applyFont="1" applyBorder="1" applyAlignment="1">
      <alignment horizontal="right" vertical="center" wrapText="1"/>
    </xf>
    <xf numFmtId="2" fontId="36" fillId="0" borderId="49" xfId="0" applyNumberFormat="1" applyFont="1" applyBorder="1"/>
    <xf numFmtId="2" fontId="36" fillId="0" borderId="16" xfId="0" applyNumberFormat="1" applyFont="1" applyBorder="1"/>
    <xf numFmtId="2" fontId="36" fillId="0" borderId="48" xfId="0" applyNumberFormat="1" applyFont="1" applyBorder="1" applyAlignment="1">
      <alignment horizontal="right" vertical="center" wrapText="1"/>
    </xf>
    <xf numFmtId="4" fontId="24" fillId="0" borderId="0" xfId="0" applyNumberFormat="1" applyFont="1" applyAlignment="1">
      <alignment horizontal="right" vertical="center"/>
    </xf>
    <xf numFmtId="4" fontId="24" fillId="0" borderId="36" xfId="0" applyNumberFormat="1" applyFont="1" applyBorder="1"/>
    <xf numFmtId="4" fontId="24" fillId="0" borderId="42" xfId="0" applyNumberFormat="1" applyFont="1" applyBorder="1"/>
    <xf numFmtId="4" fontId="24" fillId="0" borderId="0" xfId="0" applyNumberFormat="1" applyFont="1"/>
    <xf numFmtId="4" fontId="24" fillId="0" borderId="38" xfId="0" applyNumberFormat="1" applyFont="1" applyBorder="1"/>
    <xf numFmtId="4" fontId="24" fillId="0" borderId="40" xfId="0" applyNumberFormat="1" applyFont="1" applyBorder="1" applyAlignment="1">
      <alignment horizontal="right" vertical="center"/>
    </xf>
    <xf numFmtId="4" fontId="24" fillId="0" borderId="38" xfId="0" applyNumberFormat="1" applyFont="1" applyBorder="1" applyAlignment="1">
      <alignment horizontal="right" vertical="center"/>
    </xf>
    <xf numFmtId="4" fontId="24" fillId="0" borderId="8" xfId="0" applyNumberFormat="1" applyFont="1" applyBorder="1"/>
    <xf numFmtId="4" fontId="24" fillId="0" borderId="5" xfId="0" applyNumberFormat="1" applyFont="1" applyBorder="1" applyAlignment="1">
      <alignment horizontal="right" vertical="center"/>
    </xf>
    <xf numFmtId="4" fontId="24" fillId="0" borderId="35" xfId="0" applyNumberFormat="1" applyFont="1" applyBorder="1"/>
    <xf numFmtId="4" fontId="24" fillId="0" borderId="41" xfId="0" applyNumberFormat="1" applyFont="1" applyBorder="1" applyAlignment="1">
      <alignment horizontal="right" vertical="center"/>
    </xf>
    <xf numFmtId="4" fontId="24" fillId="0" borderId="35" xfId="0" applyNumberFormat="1" applyFont="1" applyBorder="1" applyAlignment="1">
      <alignment horizontal="right" vertical="center"/>
    </xf>
    <xf numFmtId="4" fontId="24" fillId="0" borderId="5" xfId="0" applyNumberFormat="1" applyFont="1" applyBorder="1"/>
    <xf numFmtId="3" fontId="60" fillId="0" borderId="14" xfId="0" applyNumberFormat="1" applyFont="1" applyBorder="1" applyAlignment="1">
      <alignment horizontal="right" vertical="center"/>
    </xf>
    <xf numFmtId="3" fontId="36" fillId="0" borderId="56" xfId="0" applyNumberFormat="1" applyFont="1" applyBorder="1" applyAlignment="1">
      <alignment horizontal="right" vertical="center" wrapText="1"/>
    </xf>
    <xf numFmtId="3" fontId="36" fillId="0" borderId="67" xfId="0" applyNumberFormat="1" applyFont="1" applyBorder="1" applyAlignment="1">
      <alignment horizontal="right" vertical="center" wrapText="1"/>
    </xf>
    <xf numFmtId="3" fontId="36" fillId="2" borderId="13" xfId="0" applyNumberFormat="1" applyFont="1" applyFill="1" applyBorder="1" applyAlignment="1">
      <alignment horizontal="right" vertical="center" wrapText="1"/>
    </xf>
    <xf numFmtId="0" fontId="61" fillId="0" borderId="0" xfId="0" applyFont="1" applyAlignment="1">
      <alignment vertical="center"/>
    </xf>
    <xf numFmtId="0" fontId="9" fillId="0" borderId="0" xfId="1" applyAlignment="1">
      <alignment vertical="center"/>
    </xf>
    <xf numFmtId="3" fontId="40" fillId="0" borderId="8" xfId="0" applyNumberFormat="1" applyFont="1" applyBorder="1" applyAlignment="1">
      <alignment horizontal="right"/>
    </xf>
    <xf numFmtId="2" fontId="24" fillId="0" borderId="38" xfId="0" applyNumberFormat="1" applyFont="1" applyBorder="1"/>
    <xf numFmtId="3" fontId="24" fillId="0" borderId="18" xfId="0" applyNumberFormat="1" applyFont="1" applyBorder="1" applyAlignment="1">
      <alignment horizontal="right"/>
    </xf>
    <xf numFmtId="164" fontId="29" fillId="0" borderId="18" xfId="0" applyNumberFormat="1" applyFont="1" applyBorder="1" applyAlignment="1">
      <alignment horizontal="right" wrapText="1"/>
    </xf>
    <xf numFmtId="3" fontId="24" fillId="0" borderId="8" xfId="0" applyNumberFormat="1" applyFont="1" applyBorder="1" applyAlignment="1">
      <alignment horizontal="right"/>
    </xf>
    <xf numFmtId="164" fontId="29" fillId="0" borderId="8" xfId="0" applyNumberFormat="1" applyFont="1" applyBorder="1" applyAlignment="1">
      <alignment horizontal="right" wrapText="1"/>
    </xf>
    <xf numFmtId="3" fontId="24" fillId="0" borderId="44" xfId="0" applyNumberFormat="1" applyFont="1" applyBorder="1" applyAlignment="1">
      <alignment horizontal="right"/>
    </xf>
    <xf numFmtId="164" fontId="29" fillId="0" borderId="10" xfId="0" applyNumberFormat="1" applyFont="1" applyBorder="1" applyAlignment="1">
      <alignment horizontal="right" wrapText="1"/>
    </xf>
    <xf numFmtId="0" fontId="29" fillId="0" borderId="48" xfId="0" applyFont="1" applyBorder="1" applyAlignment="1">
      <alignment horizontal="right"/>
    </xf>
    <xf numFmtId="164" fontId="36" fillId="0" borderId="18" xfId="11" applyNumberFormat="1" applyFont="1" applyFill="1" applyBorder="1" applyAlignment="1">
      <alignment horizontal="right" vertical="center"/>
    </xf>
    <xf numFmtId="164" fontId="24" fillId="0" borderId="43" xfId="11" applyNumberFormat="1" applyFont="1" applyFill="1" applyBorder="1" applyAlignment="1">
      <alignment horizontal="right"/>
    </xf>
    <xf numFmtId="0" fontId="29" fillId="0" borderId="40" xfId="0" applyFont="1" applyBorder="1" applyAlignment="1">
      <alignment horizontal="right"/>
    </xf>
    <xf numFmtId="164" fontId="36" fillId="0" borderId="8" xfId="11" applyNumberFormat="1" applyFont="1" applyFill="1" applyBorder="1" applyAlignment="1">
      <alignment horizontal="right" vertical="center"/>
    </xf>
    <xf numFmtId="164" fontId="24" fillId="0" borderId="38" xfId="11" applyNumberFormat="1" applyFont="1" applyFill="1" applyBorder="1" applyAlignment="1">
      <alignment horizontal="right"/>
    </xf>
    <xf numFmtId="0" fontId="29" fillId="0" borderId="44" xfId="0" applyFont="1" applyBorder="1" applyAlignment="1">
      <alignment horizontal="right"/>
    </xf>
    <xf numFmtId="164" fontId="24" fillId="0" borderId="35" xfId="11" applyNumberFormat="1" applyFont="1" applyFill="1" applyBorder="1" applyAlignment="1">
      <alignment horizontal="right"/>
    </xf>
    <xf numFmtId="166" fontId="24" fillId="0" borderId="42" xfId="0" applyNumberFormat="1" applyFont="1" applyBorder="1" applyAlignment="1">
      <alignment horizontal="right" vertical="center"/>
    </xf>
    <xf numFmtId="4" fontId="24" fillId="0" borderId="36" xfId="0" applyNumberFormat="1" applyFont="1" applyBorder="1" applyAlignment="1">
      <alignment horizontal="right"/>
    </xf>
    <xf numFmtId="166" fontId="24" fillId="0" borderId="40" xfId="0" applyNumberFormat="1" applyFont="1" applyBorder="1" applyAlignment="1">
      <alignment horizontal="right" vertical="center"/>
    </xf>
    <xf numFmtId="4" fontId="24" fillId="0" borderId="38" xfId="0" applyNumberFormat="1" applyFont="1" applyBorder="1" applyAlignment="1">
      <alignment horizontal="right"/>
    </xf>
    <xf numFmtId="164" fontId="24" fillId="0" borderId="49" xfId="0" applyNumberFormat="1" applyFont="1" applyBorder="1" applyAlignment="1">
      <alignment horizontal="right" vertical="center"/>
    </xf>
    <xf numFmtId="3" fontId="39" fillId="0" borderId="13" xfId="0" applyNumberFormat="1" applyFont="1" applyBorder="1"/>
    <xf numFmtId="0" fontId="15" fillId="0" borderId="0" xfId="0" applyFont="1" applyAlignment="1">
      <alignment vertical="center"/>
    </xf>
    <xf numFmtId="0" fontId="63" fillId="0" borderId="0" xfId="0" applyFont="1" applyAlignment="1">
      <alignment vertical="center" wrapText="1"/>
    </xf>
    <xf numFmtId="0" fontId="63" fillId="0" borderId="8" xfId="0" applyFont="1" applyBorder="1" applyAlignment="1">
      <alignment vertical="center" wrapText="1"/>
    </xf>
    <xf numFmtId="0" fontId="63" fillId="0" borderId="10" xfId="0" applyFont="1" applyBorder="1" applyAlignment="1">
      <alignment vertical="center" wrapText="1"/>
    </xf>
    <xf numFmtId="0" fontId="62" fillId="0" borderId="8" xfId="0" applyFont="1" applyBorder="1" applyAlignment="1">
      <alignment horizontal="left" vertical="center" wrapText="1"/>
    </xf>
    <xf numFmtId="0" fontId="62" fillId="0" borderId="10" xfId="0" applyFont="1" applyBorder="1" applyAlignment="1">
      <alignment horizontal="left" vertical="center" wrapText="1"/>
    </xf>
    <xf numFmtId="0" fontId="62" fillId="0" borderId="8" xfId="0" applyFont="1" applyBorder="1" applyAlignment="1">
      <alignment wrapText="1"/>
    </xf>
    <xf numFmtId="0" fontId="63" fillId="0" borderId="8" xfId="0" applyFont="1" applyBorder="1" applyAlignment="1">
      <alignment wrapText="1"/>
    </xf>
    <xf numFmtId="0" fontId="62" fillId="0" borderId="10" xfId="0" applyFont="1" applyBorder="1"/>
    <xf numFmtId="0" fontId="62" fillId="0" borderId="10" xfId="0" applyFont="1" applyBorder="1" applyAlignment="1">
      <alignment wrapText="1"/>
    </xf>
    <xf numFmtId="0" fontId="63" fillId="0" borderId="10" xfId="0" applyFont="1" applyBorder="1" applyAlignment="1">
      <alignment wrapText="1"/>
    </xf>
    <xf numFmtId="2" fontId="24" fillId="0" borderId="8" xfId="0" applyNumberFormat="1" applyFont="1" applyBorder="1"/>
    <xf numFmtId="0" fontId="36" fillId="0" borderId="8" xfId="0" applyFont="1" applyBorder="1" applyAlignment="1">
      <alignment wrapText="1"/>
    </xf>
    <xf numFmtId="0" fontId="29" fillId="0" borderId="0" xfId="0" applyFont="1" applyAlignment="1">
      <alignment horizontal="center"/>
    </xf>
    <xf numFmtId="0" fontId="62" fillId="0" borderId="8" xfId="0" applyFont="1" applyBorder="1" applyAlignment="1">
      <alignment horizontal="left" indent="4"/>
    </xf>
    <xf numFmtId="2" fontId="62" fillId="0" borderId="8" xfId="0" applyNumberFormat="1" applyFont="1" applyBorder="1"/>
    <xf numFmtId="0" fontId="39" fillId="0" borderId="8" xfId="0" applyFont="1" applyBorder="1" applyAlignment="1">
      <alignment vertical="center" wrapText="1"/>
    </xf>
    <xf numFmtId="3" fontId="36" fillId="0" borderId="41" xfId="0" applyNumberFormat="1" applyFont="1" applyBorder="1" applyAlignment="1">
      <alignment horizontal="right" wrapText="1"/>
    </xf>
    <xf numFmtId="3" fontId="36" fillId="0" borderId="5" xfId="0" applyNumberFormat="1" applyFont="1" applyBorder="1" applyAlignment="1">
      <alignment horizontal="right" wrapText="1"/>
    </xf>
    <xf numFmtId="2" fontId="24" fillId="0" borderId="8" xfId="0" applyNumberFormat="1" applyFont="1" applyBorder="1" applyAlignment="1">
      <alignment horizontal="right"/>
    </xf>
    <xf numFmtId="0" fontId="24" fillId="0" borderId="40" xfId="0" applyFont="1" applyBorder="1" applyAlignment="1">
      <alignment horizontal="right" vertical="center" wrapText="1"/>
    </xf>
    <xf numFmtId="2" fontId="24" fillId="0" borderId="8" xfId="0" applyNumberFormat="1" applyFont="1" applyBorder="1" applyAlignment="1">
      <alignment horizontal="right" vertical="center" wrapText="1"/>
    </xf>
    <xf numFmtId="0" fontId="39" fillId="0" borderId="15" xfId="0" applyFont="1" applyBorder="1" applyAlignment="1">
      <alignment vertical="center" wrapText="1"/>
    </xf>
    <xf numFmtId="0" fontId="36" fillId="0" borderId="72" xfId="0" applyFont="1" applyBorder="1" applyAlignment="1">
      <alignment horizontal="center" vertical="center" wrapText="1"/>
    </xf>
    <xf numFmtId="2" fontId="36" fillId="0" borderId="15" xfId="0" applyNumberFormat="1" applyFont="1" applyBorder="1" applyAlignment="1">
      <alignment horizontal="right" vertical="center" wrapText="1"/>
    </xf>
    <xf numFmtId="2" fontId="36" fillId="0" borderId="72" xfId="0" applyNumberFormat="1" applyFont="1" applyBorder="1"/>
    <xf numFmtId="2" fontId="36" fillId="0" borderId="15" xfId="0" applyNumberFormat="1" applyFont="1" applyBorder="1"/>
    <xf numFmtId="2" fontId="36" fillId="0" borderId="71" xfId="0" applyNumberFormat="1" applyFont="1" applyBorder="1" applyAlignment="1">
      <alignment horizontal="right" vertical="center" wrapText="1"/>
    </xf>
    <xf numFmtId="3" fontId="24" fillId="0" borderId="15" xfId="0" applyNumberFormat="1" applyFont="1" applyBorder="1" applyAlignment="1">
      <alignment horizontal="right" vertical="center" wrapText="1"/>
    </xf>
    <xf numFmtId="3" fontId="36" fillId="0" borderId="15" xfId="0" applyNumberFormat="1" applyFont="1" applyBorder="1" applyAlignment="1">
      <alignment horizontal="right" vertical="center" wrapText="1"/>
    </xf>
    <xf numFmtId="3" fontId="36" fillId="0" borderId="72" xfId="0" applyNumberFormat="1" applyFont="1" applyBorder="1"/>
    <xf numFmtId="3" fontId="36" fillId="0" borderId="15" xfId="0" applyNumberFormat="1" applyFont="1" applyBorder="1"/>
    <xf numFmtId="3" fontId="36" fillId="0" borderId="71" xfId="0" applyNumberFormat="1" applyFont="1" applyBorder="1"/>
    <xf numFmtId="0" fontId="32" fillId="0" borderId="0" xfId="1" applyFont="1" applyFill="1"/>
    <xf numFmtId="0" fontId="65" fillId="0" borderId="0" xfId="0" applyFont="1" applyAlignment="1">
      <alignment horizontal="center"/>
    </xf>
    <xf numFmtId="0" fontId="29" fillId="0" borderId="0" xfId="0" applyFont="1" applyAlignment="1">
      <alignment horizontal="center" vertical="center" wrapText="1"/>
    </xf>
    <xf numFmtId="0" fontId="31" fillId="0" borderId="0" xfId="0" applyFont="1" applyAlignment="1">
      <alignment horizontal="center" wrapText="1"/>
    </xf>
    <xf numFmtId="0" fontId="34" fillId="0" borderId="0" xfId="0" applyFont="1" applyAlignment="1">
      <alignment horizontal="center" vertical="center" wrapText="1"/>
    </xf>
    <xf numFmtId="0" fontId="24" fillId="0" borderId="0" xfId="0" applyFont="1" applyAlignment="1">
      <alignment horizontal="left" vertical="center" wrapText="1"/>
    </xf>
    <xf numFmtId="0" fontId="29" fillId="0" borderId="0" xfId="0" applyFont="1" applyAlignment="1">
      <alignment horizontal="center"/>
    </xf>
    <xf numFmtId="0" fontId="42" fillId="0" borderId="0" xfId="0" applyFont="1" applyAlignment="1">
      <alignment horizontal="left" wrapText="1"/>
    </xf>
    <xf numFmtId="0" fontId="29" fillId="0" borderId="7" xfId="0" applyFont="1" applyBorder="1" applyAlignment="1">
      <alignment horizontal="left" vertical="center" wrapText="1"/>
    </xf>
    <xf numFmtId="0" fontId="36" fillId="0" borderId="0" xfId="0" applyFont="1" applyAlignment="1">
      <alignment horizontal="left" vertical="center" wrapText="1"/>
    </xf>
    <xf numFmtId="0" fontId="29" fillId="0" borderId="0" xfId="0" applyFont="1" applyAlignment="1">
      <alignment horizontal="left" vertical="center" wrapText="1"/>
    </xf>
    <xf numFmtId="0" fontId="31" fillId="0" borderId="1" xfId="0" applyFont="1" applyBorder="1" applyAlignment="1">
      <alignment horizontal="left"/>
    </xf>
    <xf numFmtId="0" fontId="34" fillId="0" borderId="1" xfId="0" applyFont="1" applyBorder="1" applyAlignment="1">
      <alignment horizontal="left" wrapText="1"/>
    </xf>
    <xf numFmtId="0" fontId="31" fillId="0" borderId="1" xfId="0" applyFont="1" applyBorder="1" applyAlignment="1">
      <alignment horizontal="left" wrapText="1"/>
    </xf>
    <xf numFmtId="0" fontId="24" fillId="0" borderId="7" xfId="0" applyFont="1" applyBorder="1" applyAlignment="1">
      <alignment horizontal="left" vertical="center" wrapText="1"/>
    </xf>
    <xf numFmtId="0" fontId="24" fillId="0" borderId="0" xfId="0" applyFont="1" applyAlignment="1">
      <alignment horizontal="left" wrapText="1"/>
    </xf>
    <xf numFmtId="0" fontId="29" fillId="0" borderId="10" xfId="0" applyFont="1" applyBorder="1" applyAlignment="1">
      <alignment horizontal="left" wrapText="1"/>
    </xf>
    <xf numFmtId="0" fontId="29" fillId="0" borderId="8" xfId="0" applyFont="1" applyBorder="1" applyAlignment="1">
      <alignment horizontal="left" wrapText="1"/>
    </xf>
    <xf numFmtId="0" fontId="29" fillId="0" borderId="8" xfId="0" applyFont="1" applyBorder="1" applyAlignment="1">
      <alignment horizontal="left"/>
    </xf>
    <xf numFmtId="0" fontId="29" fillId="0" borderId="0" xfId="0" applyFont="1" applyAlignment="1">
      <alignment horizontal="left" wrapText="1"/>
    </xf>
    <xf numFmtId="0" fontId="3" fillId="0" borderId="0" xfId="0" applyFont="1" applyAlignment="1">
      <alignment horizontal="center" vertical="center" wrapText="1"/>
    </xf>
    <xf numFmtId="49" fontId="5" fillId="0" borderId="16" xfId="0" applyNumberFormat="1" applyFont="1" applyBorder="1" applyAlignment="1">
      <alignment horizontal="left" wrapText="1"/>
    </xf>
    <xf numFmtId="49" fontId="5" fillId="0" borderId="17" xfId="0" applyNumberFormat="1" applyFont="1" applyBorder="1" applyAlignment="1">
      <alignment horizontal="left" wrapText="1"/>
    </xf>
    <xf numFmtId="49" fontId="5" fillId="0" borderId="0" xfId="0" applyNumberFormat="1" applyFont="1" applyAlignment="1">
      <alignment horizontal="left" wrapText="1"/>
    </xf>
    <xf numFmtId="0" fontId="5" fillId="0" borderId="13" xfId="0" applyFont="1" applyBorder="1" applyAlignment="1">
      <alignment horizontal="left" wrapText="1"/>
    </xf>
    <xf numFmtId="0" fontId="19" fillId="0" borderId="0" xfId="0" applyFont="1" applyAlignment="1">
      <alignment horizontal="left" wrapText="1"/>
    </xf>
    <xf numFmtId="0" fontId="5" fillId="0" borderId="12" xfId="0" applyFont="1" applyBorder="1" applyAlignment="1">
      <alignment horizontal="left" vertical="center" wrapText="1"/>
    </xf>
    <xf numFmtId="0" fontId="20" fillId="0" borderId="0" xfId="0" applyFont="1" applyAlignment="1">
      <alignment horizontal="left" vertical="center" wrapText="1"/>
    </xf>
    <xf numFmtId="49" fontId="5" fillId="0" borderId="28" xfId="0" applyNumberFormat="1" applyFont="1" applyBorder="1" applyAlignment="1">
      <alignment horizontal="left" wrapText="1"/>
    </xf>
    <xf numFmtId="49" fontId="5" fillId="0" borderId="1" xfId="0" applyNumberFormat="1" applyFont="1" applyBorder="1" applyAlignment="1">
      <alignment horizontal="left" wrapText="1"/>
    </xf>
    <xf numFmtId="0" fontId="5" fillId="0" borderId="16" xfId="0" applyFont="1" applyBorder="1" applyAlignment="1">
      <alignment horizontal="left" wrapText="1"/>
    </xf>
    <xf numFmtId="0" fontId="5" fillId="0" borderId="0" xfId="0" applyFont="1" applyAlignment="1">
      <alignment horizontal="left" wrapText="1"/>
    </xf>
    <xf numFmtId="0" fontId="5" fillId="0" borderId="12" xfId="0" applyFont="1" applyBorder="1" applyAlignment="1">
      <alignment horizontal="left" wrapText="1"/>
    </xf>
    <xf numFmtId="0" fontId="24" fillId="0" borderId="0" xfId="0" applyFont="1" applyAlignment="1">
      <alignment wrapText="1"/>
    </xf>
    <xf numFmtId="49" fontId="39" fillId="0" borderId="7" xfId="0" applyNumberFormat="1" applyFont="1" applyBorder="1" applyAlignment="1">
      <alignment horizontal="left" wrapText="1"/>
    </xf>
    <xf numFmtId="0" fontId="34" fillId="0" borderId="0" xfId="0" applyFont="1" applyAlignment="1">
      <alignment wrapText="1"/>
    </xf>
    <xf numFmtId="49" fontId="39" fillId="0" borderId="16" xfId="0" applyNumberFormat="1" applyFont="1" applyBorder="1" applyAlignment="1">
      <alignment horizontal="left" wrapText="1"/>
    </xf>
    <xf numFmtId="49" fontId="39" fillId="0" borderId="17" xfId="0" applyNumberFormat="1" applyFont="1" applyBorder="1" applyAlignment="1">
      <alignment horizontal="left" wrapText="1"/>
    </xf>
    <xf numFmtId="49" fontId="39" fillId="0" borderId="29" xfId="0" applyNumberFormat="1" applyFont="1" applyBorder="1" applyAlignment="1">
      <alignment horizontal="left" wrapText="1"/>
    </xf>
    <xf numFmtId="0" fontId="39" fillId="0" borderId="12" xfId="0" applyFont="1" applyBorder="1" applyAlignment="1">
      <alignment horizontal="left" vertical="center" wrapText="1"/>
    </xf>
    <xf numFmtId="0" fontId="39" fillId="0" borderId="13" xfId="0" applyFont="1" applyBorder="1" applyAlignment="1">
      <alignment horizontal="left" wrapText="1"/>
    </xf>
    <xf numFmtId="0" fontId="39" fillId="0" borderId="13" xfId="0" applyFont="1" applyBorder="1" applyAlignment="1">
      <alignment horizontal="left" vertical="center" wrapText="1"/>
    </xf>
    <xf numFmtId="49" fontId="39" fillId="0" borderId="12" xfId="0" applyNumberFormat="1" applyFont="1" applyBorder="1" applyAlignment="1">
      <alignment horizontal="left" wrapText="1"/>
    </xf>
    <xf numFmtId="49" fontId="39" fillId="0" borderId="1" xfId="0" applyNumberFormat="1" applyFont="1" applyBorder="1" applyAlignment="1">
      <alignment horizontal="left" wrapText="1"/>
    </xf>
    <xf numFmtId="0" fontId="53" fillId="0" borderId="0" xfId="0" applyFont="1" applyAlignment="1">
      <alignment horizontal="left" wrapText="1"/>
    </xf>
    <xf numFmtId="0" fontId="40" fillId="0" borderId="0" xfId="0" applyFont="1" applyAlignment="1">
      <alignment horizontal="left" wrapText="1"/>
    </xf>
    <xf numFmtId="49" fontId="39" fillId="0" borderId="30" xfId="0" applyNumberFormat="1" applyFont="1" applyBorder="1" applyAlignment="1">
      <alignment horizontal="left" wrapText="1"/>
    </xf>
    <xf numFmtId="0" fontId="39" fillId="0" borderId="8" xfId="0" applyFont="1" applyBorder="1" applyAlignment="1">
      <alignment horizontal="left" wrapText="1"/>
    </xf>
    <xf numFmtId="49" fontId="39" fillId="0" borderId="17" xfId="0" applyNumberFormat="1" applyFont="1" applyBorder="1" applyAlignment="1">
      <alignment wrapText="1"/>
    </xf>
    <xf numFmtId="49" fontId="39" fillId="0" borderId="0" xfId="0" applyNumberFormat="1" applyFont="1" applyAlignment="1">
      <alignment horizontal="left" wrapText="1"/>
    </xf>
    <xf numFmtId="0" fontId="39" fillId="0" borderId="16" xfId="0" applyFont="1" applyBorder="1" applyAlignment="1">
      <alignment horizontal="left" wrapText="1"/>
    </xf>
    <xf numFmtId="0" fontId="39" fillId="0" borderId="0" xfId="0" applyFont="1" applyAlignment="1">
      <alignment horizontal="left" wrapText="1"/>
    </xf>
    <xf numFmtId="0" fontId="26" fillId="0" borderId="0" xfId="0" applyFont="1" applyAlignment="1">
      <alignment horizontal="center"/>
    </xf>
    <xf numFmtId="0" fontId="36" fillId="0" borderId="0" xfId="0" applyFont="1" applyAlignment="1"/>
  </cellXfs>
  <cellStyles count="12">
    <cellStyle name="Comma" xfId="11" builtinId="3"/>
    <cellStyle name="Footnote" xfId="5" xr:uid="{F7E090C7-4CBC-4A11-AA18-8F21B8A9F899}"/>
    <cellStyle name="Heading 2 Centred" xfId="7" xr:uid="{03C5F002-5F9A-4AF4-8734-819AA263B6E6}"/>
    <cellStyle name="Hyperlink" xfId="1" builtinId="8"/>
    <cellStyle name="Normal" xfId="0" builtinId="0"/>
    <cellStyle name="Subhead level 1" xfId="9" xr:uid="{5F42A360-731F-402A-9B79-31E5B42154A8}"/>
    <cellStyle name="Table txt gen" xfId="8" xr:uid="{947F48F2-F846-41C0-BDCD-27E965ED0195}"/>
    <cellStyle name="T-Double Head Group" xfId="6" xr:uid="{02C85465-274E-4B4C-8F4B-7FDCDAA62E8F}"/>
    <cellStyle name="T-Head Left align" xfId="2" xr:uid="{9025E588-6360-4DA7-8F8C-92EA76763DF4}"/>
    <cellStyle name="T-text" xfId="3" xr:uid="{DA85843B-1506-4868-9AD1-7DD458EE7F09}"/>
    <cellStyle name="T-text Bold" xfId="10" xr:uid="{2EE4AFE3-EE50-4968-8CB5-DA2A71DA424F}"/>
    <cellStyle name="T-text Underline" xfId="4" xr:uid="{F7F48B3E-1ECF-4B77-922C-D904825B84DE}"/>
  </cellStyles>
  <dxfs count="0"/>
  <tableStyles count="0" defaultTableStyle="TableStyleMedium2" defaultPivotStyle="PivotStyleLight16"/>
  <colors>
    <mruColors>
      <color rgb="FF99CCFF"/>
      <color rgb="FFCCECFF"/>
      <color rgb="FF00AAB4"/>
      <color rgb="FF595378"/>
      <color rgb="FF7799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Contents!A1"/><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6" Type="http://schemas.openxmlformats.org/officeDocument/2006/relationships/image" Target="../media/image19.png"/><Relationship Id="rId1" Type="http://schemas.openxmlformats.org/officeDocument/2006/relationships/hyperlink" Target="#Contents!A1"/><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5" Type="http://schemas.openxmlformats.org/officeDocument/2006/relationships/image" Target="../media/image2.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514350</xdr:colOff>
      <xdr:row>32</xdr:row>
      <xdr:rowOff>180531</xdr:rowOff>
    </xdr:to>
    <xdr:pic>
      <xdr:nvPicPr>
        <xdr:cNvPr id="7" name="Picture 2">
          <a:extLst>
            <a:ext uri="{FF2B5EF4-FFF2-40B4-BE49-F238E27FC236}">
              <a16:creationId xmlns:a16="http://schemas.microsoft.com/office/drawing/2014/main" id="{2BB7479E-7789-8540-4829-53E8FE6D63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72800" cy="6276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C5BB032-869F-4E50-9271-F9D3D4F207E7}"/>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428625</xdr:colOff>
      <xdr:row>0</xdr:row>
      <xdr:rowOff>104775</xdr:rowOff>
    </xdr:from>
    <xdr:to>
      <xdr:col>12</xdr:col>
      <xdr:colOff>209550</xdr:colOff>
      <xdr:row>4</xdr:row>
      <xdr:rowOff>57865</xdr:rowOff>
    </xdr:to>
    <xdr:pic>
      <xdr:nvPicPr>
        <xdr:cNvPr id="4" name="Picture 3">
          <a:extLst>
            <a:ext uri="{FF2B5EF4-FFF2-40B4-BE49-F238E27FC236}">
              <a16:creationId xmlns:a16="http://schemas.microsoft.com/office/drawing/2014/main" id="{5BB08A09-FD88-4A7A-B5C0-01D9305A1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34625"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EB802E5-E071-4BD1-B8B8-03207DB6D87D}"/>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428625</xdr:colOff>
      <xdr:row>0</xdr:row>
      <xdr:rowOff>104775</xdr:rowOff>
    </xdr:from>
    <xdr:to>
      <xdr:col>12</xdr:col>
      <xdr:colOff>209550</xdr:colOff>
      <xdr:row>4</xdr:row>
      <xdr:rowOff>57865</xdr:rowOff>
    </xdr:to>
    <xdr:pic>
      <xdr:nvPicPr>
        <xdr:cNvPr id="4" name="Picture 3">
          <a:extLst>
            <a:ext uri="{FF2B5EF4-FFF2-40B4-BE49-F238E27FC236}">
              <a16:creationId xmlns:a16="http://schemas.microsoft.com/office/drawing/2014/main" id="{B4A1EB06-D4B6-4FC4-8A7F-29D716916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9A4B473-588F-4324-99B1-93341B4293D9}"/>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428625</xdr:colOff>
      <xdr:row>0</xdr:row>
      <xdr:rowOff>104775</xdr:rowOff>
    </xdr:from>
    <xdr:to>
      <xdr:col>12</xdr:col>
      <xdr:colOff>209550</xdr:colOff>
      <xdr:row>4</xdr:row>
      <xdr:rowOff>57865</xdr:rowOff>
    </xdr:to>
    <xdr:pic>
      <xdr:nvPicPr>
        <xdr:cNvPr id="4" name="Picture 3">
          <a:extLst>
            <a:ext uri="{FF2B5EF4-FFF2-40B4-BE49-F238E27FC236}">
              <a16:creationId xmlns:a16="http://schemas.microsoft.com/office/drawing/2014/main" id="{A022B8FB-9F5A-48E4-BADA-F45EE51DA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CAE53F6-4584-44DF-BD97-22CF1D2DB4EE}"/>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428625</xdr:colOff>
      <xdr:row>0</xdr:row>
      <xdr:rowOff>104775</xdr:rowOff>
    </xdr:from>
    <xdr:to>
      <xdr:col>12</xdr:col>
      <xdr:colOff>209550</xdr:colOff>
      <xdr:row>4</xdr:row>
      <xdr:rowOff>57865</xdr:rowOff>
    </xdr:to>
    <xdr:pic>
      <xdr:nvPicPr>
        <xdr:cNvPr id="4" name="Picture 3">
          <a:extLst>
            <a:ext uri="{FF2B5EF4-FFF2-40B4-BE49-F238E27FC236}">
              <a16:creationId xmlns:a16="http://schemas.microsoft.com/office/drawing/2014/main" id="{9E4016E5-7D07-4EFC-B793-0C9288875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AA33C59-DD5E-487F-B938-4783DD31979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4</xdr:col>
      <xdr:colOff>1095375</xdr:colOff>
      <xdr:row>0</xdr:row>
      <xdr:rowOff>114300</xdr:rowOff>
    </xdr:from>
    <xdr:to>
      <xdr:col>6</xdr:col>
      <xdr:colOff>85725</xdr:colOff>
      <xdr:row>4</xdr:row>
      <xdr:rowOff>64215</xdr:rowOff>
    </xdr:to>
    <xdr:pic>
      <xdr:nvPicPr>
        <xdr:cNvPr id="2" name="Picture 1">
          <a:extLst>
            <a:ext uri="{FF2B5EF4-FFF2-40B4-BE49-F238E27FC236}">
              <a16:creationId xmlns:a16="http://schemas.microsoft.com/office/drawing/2014/main" id="{DBBA2171-FD00-41A4-9FD2-B0CEF5EFF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114300"/>
          <a:ext cx="5953125" cy="673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D69F7E7-0057-4DB9-BBA4-4A93EFF67CD2}"/>
            </a:ext>
          </a:extLst>
        </xdr:cNvPr>
        <xdr:cNvSpPr/>
      </xdr:nvSpPr>
      <xdr:spPr>
        <a:xfrm>
          <a:off x="238125" y="361950"/>
          <a:ext cx="676275" cy="23812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1</xdr:col>
      <xdr:colOff>38098</xdr:colOff>
      <xdr:row>29</xdr:row>
      <xdr:rowOff>212850</xdr:rowOff>
    </xdr:from>
    <xdr:to>
      <xdr:col>3</xdr:col>
      <xdr:colOff>617972</xdr:colOff>
      <xdr:row>54</xdr:row>
      <xdr:rowOff>38100</xdr:rowOff>
    </xdr:to>
    <xdr:pic>
      <xdr:nvPicPr>
        <xdr:cNvPr id="4" name="Picture 3">
          <a:extLst>
            <a:ext uri="{FF2B5EF4-FFF2-40B4-BE49-F238E27FC236}">
              <a16:creationId xmlns:a16="http://schemas.microsoft.com/office/drawing/2014/main" id="{AEF5AC1E-F6D8-D46A-D619-8BC46DB5E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3" y="10242675"/>
          <a:ext cx="7587099" cy="460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1654453</xdr:colOff>
      <xdr:row>29</xdr:row>
      <xdr:rowOff>123825</xdr:rowOff>
    </xdr:from>
    <xdr:to>
      <xdr:col>5</xdr:col>
      <xdr:colOff>2228865</xdr:colOff>
      <xdr:row>54</xdr:row>
      <xdr:rowOff>133350</xdr:rowOff>
    </xdr:to>
    <xdr:pic>
      <xdr:nvPicPr>
        <xdr:cNvPr id="7" name="Picture 6">
          <a:extLst>
            <a:ext uri="{FF2B5EF4-FFF2-40B4-BE49-F238E27FC236}">
              <a16:creationId xmlns:a16="http://schemas.microsoft.com/office/drawing/2014/main" id="{1629F8A0-1E2C-F873-3C18-735996A56D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45828" y="10687050"/>
          <a:ext cx="7162537" cy="479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0</xdr:row>
      <xdr:rowOff>111125</xdr:rowOff>
    </xdr:from>
    <xdr:to>
      <xdr:col>5</xdr:col>
      <xdr:colOff>2940050</xdr:colOff>
      <xdr:row>4</xdr:row>
      <xdr:rowOff>67390</xdr:rowOff>
    </xdr:to>
    <xdr:pic>
      <xdr:nvPicPr>
        <xdr:cNvPr id="5" name="Picture 4">
          <a:extLst>
            <a:ext uri="{FF2B5EF4-FFF2-40B4-BE49-F238E27FC236}">
              <a16:creationId xmlns:a16="http://schemas.microsoft.com/office/drawing/2014/main" id="{B347F85F-779E-441A-8F30-B17188D261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15725" y="111125"/>
          <a:ext cx="5826125" cy="680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FAA5266-C95E-4689-A6C7-8B5A84F70747}"/>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4</xdr:col>
      <xdr:colOff>2695575</xdr:colOff>
      <xdr:row>0</xdr:row>
      <xdr:rowOff>101600</xdr:rowOff>
    </xdr:from>
    <xdr:to>
      <xdr:col>6</xdr:col>
      <xdr:colOff>2644775</xdr:colOff>
      <xdr:row>4</xdr:row>
      <xdr:rowOff>54690</xdr:rowOff>
    </xdr:to>
    <xdr:pic>
      <xdr:nvPicPr>
        <xdr:cNvPr id="4" name="Picture 3">
          <a:extLst>
            <a:ext uri="{FF2B5EF4-FFF2-40B4-BE49-F238E27FC236}">
              <a16:creationId xmlns:a16="http://schemas.microsoft.com/office/drawing/2014/main" id="{630770AA-3CAF-471C-93BC-B7B4087F5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77650" y="101600"/>
          <a:ext cx="5930900"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3952875</xdr:colOff>
      <xdr:row>1</xdr:row>
      <xdr:rowOff>85725</xdr:rowOff>
    </xdr:from>
    <xdr:to>
      <xdr:col>4</xdr:col>
      <xdr:colOff>5212715</xdr:colOff>
      <xdr:row>3</xdr:row>
      <xdr:rowOff>13970</xdr:rowOff>
    </xdr:to>
    <xdr:pic>
      <xdr:nvPicPr>
        <xdr:cNvPr id="2" name="Picture 1">
          <a:extLst>
            <a:ext uri="{FF2B5EF4-FFF2-40B4-BE49-F238E27FC236}">
              <a16:creationId xmlns:a16="http://schemas.microsoft.com/office/drawing/2014/main" id="{47A760E5-934A-451E-9C2B-271DCB1BA40B}"/>
            </a:ext>
          </a:extLst>
        </xdr:cNvPr>
        <xdr:cNvPicPr>
          <a:picLocks noChangeAspect="1"/>
        </xdr:cNvPicPr>
      </xdr:nvPicPr>
      <xdr:blipFill>
        <a:blip xmlns:r="http://schemas.openxmlformats.org/officeDocument/2006/relationships" r:embed="rId1"/>
        <a:stretch>
          <a:fillRect/>
        </a:stretch>
      </xdr:blipFill>
      <xdr:spPr>
        <a:xfrm>
          <a:off x="13735050" y="276225"/>
          <a:ext cx="1259840" cy="309245"/>
        </a:xfrm>
        <a:prstGeom prst="rect">
          <a:avLst/>
        </a:prstGeom>
      </xdr:spPr>
    </xdr:pic>
    <xdr:clientData/>
  </xdr:twoCellAnchor>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EACD4BB3-3D93-4772-BA10-3F16CE3556B5}"/>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t>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998B29E-E18B-4A06-A408-B5425D8B23A0}"/>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4</xdr:col>
      <xdr:colOff>2543176</xdr:colOff>
      <xdr:row>0</xdr:row>
      <xdr:rowOff>85725</xdr:rowOff>
    </xdr:from>
    <xdr:to>
      <xdr:col>5</xdr:col>
      <xdr:colOff>1</xdr:colOff>
      <xdr:row>4</xdr:row>
      <xdr:rowOff>35640</xdr:rowOff>
    </xdr:to>
    <xdr:pic>
      <xdr:nvPicPr>
        <xdr:cNvPr id="4" name="Picture 3">
          <a:extLst>
            <a:ext uri="{FF2B5EF4-FFF2-40B4-BE49-F238E27FC236}">
              <a16:creationId xmlns:a16="http://schemas.microsoft.com/office/drawing/2014/main" id="{E9856BEF-8435-4CD9-ABD9-0B77B5E6E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63376" y="85725"/>
          <a:ext cx="5915025" cy="673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9A04891-9785-4F4D-8668-752390F80C37}"/>
            </a:ext>
            <a:ext uri="{147F2762-F138-4A5C-976F-8EAC2B608ADB}">
              <a16:predDERef xmlns:a16="http://schemas.microsoft.com/office/drawing/2014/main" pred="{071F505C-5D8B-4628-AC64-F53E2B447E2F}"/>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3</xdr:col>
      <xdr:colOff>5848351</xdr:colOff>
      <xdr:row>0</xdr:row>
      <xdr:rowOff>114300</xdr:rowOff>
    </xdr:from>
    <xdr:to>
      <xdr:col>4</xdr:col>
      <xdr:colOff>1</xdr:colOff>
      <xdr:row>4</xdr:row>
      <xdr:rowOff>64215</xdr:rowOff>
    </xdr:to>
    <xdr:pic>
      <xdr:nvPicPr>
        <xdr:cNvPr id="4" name="Picture 3">
          <a:extLst>
            <a:ext uri="{FF2B5EF4-FFF2-40B4-BE49-F238E27FC236}">
              <a16:creationId xmlns:a16="http://schemas.microsoft.com/office/drawing/2014/main" id="{512239D6-60FC-4883-BE4D-01E48A3EF3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6" y="114300"/>
          <a:ext cx="5981700" cy="673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73A4317B-B5B1-35A3-B6C5-17D754573CBB}"/>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7</xdr:col>
      <xdr:colOff>209550</xdr:colOff>
      <xdr:row>0</xdr:row>
      <xdr:rowOff>114300</xdr:rowOff>
    </xdr:from>
    <xdr:to>
      <xdr:col>12</xdr:col>
      <xdr:colOff>971550</xdr:colOff>
      <xdr:row>4</xdr:row>
      <xdr:rowOff>67390</xdr:rowOff>
    </xdr:to>
    <xdr:pic>
      <xdr:nvPicPr>
        <xdr:cNvPr id="4" name="Picture 3">
          <a:extLst>
            <a:ext uri="{FF2B5EF4-FFF2-40B4-BE49-F238E27FC236}">
              <a16:creationId xmlns:a16="http://schemas.microsoft.com/office/drawing/2014/main" id="{C8FBB29B-BFF6-45A3-8905-EAEA996934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25100" y="114300"/>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180975</xdr:rowOff>
    </xdr:from>
    <xdr:to>
      <xdr:col>2</xdr:col>
      <xdr:colOff>285750</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BBAEF3B-C57F-4F8C-AF01-7A4294FE2636}"/>
            </a:ext>
          </a:extLst>
        </xdr:cNvPr>
        <xdr:cNvSpPr/>
      </xdr:nvSpPr>
      <xdr:spPr>
        <a:xfrm>
          <a:off x="228600" y="371475"/>
          <a:ext cx="69532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3</xdr:col>
      <xdr:colOff>95250</xdr:colOff>
      <xdr:row>12</xdr:row>
      <xdr:rowOff>571500</xdr:rowOff>
    </xdr:from>
    <xdr:to>
      <xdr:col>3</xdr:col>
      <xdr:colOff>638425</xdr:colOff>
      <xdr:row>12</xdr:row>
      <xdr:rowOff>1114675</xdr:rowOff>
    </xdr:to>
    <xdr:pic>
      <xdr:nvPicPr>
        <xdr:cNvPr id="17" name="Picture 16">
          <a:extLst>
            <a:ext uri="{FF2B5EF4-FFF2-40B4-BE49-F238E27FC236}">
              <a16:creationId xmlns:a16="http://schemas.microsoft.com/office/drawing/2014/main" id="{0B9848AE-847E-0E7C-E619-527DB21720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225" y="71247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9</xdr:row>
      <xdr:rowOff>723900</xdr:rowOff>
    </xdr:from>
    <xdr:to>
      <xdr:col>3</xdr:col>
      <xdr:colOff>587625</xdr:colOff>
      <xdr:row>9</xdr:row>
      <xdr:rowOff>1267075</xdr:rowOff>
    </xdr:to>
    <xdr:pic>
      <xdr:nvPicPr>
        <xdr:cNvPr id="19" name="Picture 18">
          <a:extLst>
            <a:ext uri="{FF2B5EF4-FFF2-40B4-BE49-F238E27FC236}">
              <a16:creationId xmlns:a16="http://schemas.microsoft.com/office/drawing/2014/main" id="{E0CBD7FB-8FD2-5F51-A6BD-7DF9622831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95600" y="27051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10</xdr:row>
      <xdr:rowOff>314325</xdr:rowOff>
    </xdr:from>
    <xdr:to>
      <xdr:col>3</xdr:col>
      <xdr:colOff>619375</xdr:colOff>
      <xdr:row>10</xdr:row>
      <xdr:rowOff>854325</xdr:rowOff>
    </xdr:to>
    <xdr:pic>
      <xdr:nvPicPr>
        <xdr:cNvPr id="20" name="Picture 19">
          <a:extLst>
            <a:ext uri="{FF2B5EF4-FFF2-40B4-BE49-F238E27FC236}">
              <a16:creationId xmlns:a16="http://schemas.microsoft.com/office/drawing/2014/main" id="{B541F79E-D625-B3DC-2CFC-439A3755EAD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4175" y="420052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11</xdr:row>
      <xdr:rowOff>495300</xdr:rowOff>
    </xdr:from>
    <xdr:to>
      <xdr:col>3</xdr:col>
      <xdr:colOff>638425</xdr:colOff>
      <xdr:row>11</xdr:row>
      <xdr:rowOff>1038475</xdr:rowOff>
    </xdr:to>
    <xdr:pic>
      <xdr:nvPicPr>
        <xdr:cNvPr id="21" name="Picture 20">
          <a:extLst>
            <a:ext uri="{FF2B5EF4-FFF2-40B4-BE49-F238E27FC236}">
              <a16:creationId xmlns:a16="http://schemas.microsoft.com/office/drawing/2014/main" id="{8592B04B-39AB-6B18-2247-4948C468457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43225" y="55245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13</xdr:row>
      <xdr:rowOff>714375</xdr:rowOff>
    </xdr:from>
    <xdr:to>
      <xdr:col>3</xdr:col>
      <xdr:colOff>657475</xdr:colOff>
      <xdr:row>13</xdr:row>
      <xdr:rowOff>1254375</xdr:rowOff>
    </xdr:to>
    <xdr:pic>
      <xdr:nvPicPr>
        <xdr:cNvPr id="22" name="Picture 21">
          <a:extLst>
            <a:ext uri="{FF2B5EF4-FFF2-40B4-BE49-F238E27FC236}">
              <a16:creationId xmlns:a16="http://schemas.microsoft.com/office/drawing/2014/main" id="{2233B22B-617E-6E66-3E20-80DEFC85FB9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62275" y="89820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14</xdr:row>
      <xdr:rowOff>1009650</xdr:rowOff>
    </xdr:from>
    <xdr:to>
      <xdr:col>3</xdr:col>
      <xdr:colOff>657475</xdr:colOff>
      <xdr:row>14</xdr:row>
      <xdr:rowOff>1552825</xdr:rowOff>
    </xdr:to>
    <xdr:pic>
      <xdr:nvPicPr>
        <xdr:cNvPr id="23" name="Picture 22">
          <a:extLst>
            <a:ext uri="{FF2B5EF4-FFF2-40B4-BE49-F238E27FC236}">
              <a16:creationId xmlns:a16="http://schemas.microsoft.com/office/drawing/2014/main" id="{3FC60592-35FE-6C6F-5927-FE4423017C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62275" y="111823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15</xdr:row>
      <xdr:rowOff>419100</xdr:rowOff>
    </xdr:from>
    <xdr:to>
      <xdr:col>3</xdr:col>
      <xdr:colOff>644775</xdr:colOff>
      <xdr:row>15</xdr:row>
      <xdr:rowOff>962275</xdr:rowOff>
    </xdr:to>
    <xdr:pic>
      <xdr:nvPicPr>
        <xdr:cNvPr id="24" name="Picture 23">
          <a:extLst>
            <a:ext uri="{FF2B5EF4-FFF2-40B4-BE49-F238E27FC236}">
              <a16:creationId xmlns:a16="http://schemas.microsoft.com/office/drawing/2014/main" id="{A89E5EB9-05F8-D13C-4804-4C704BE3FC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130683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16</xdr:row>
      <xdr:rowOff>600075</xdr:rowOff>
    </xdr:from>
    <xdr:to>
      <xdr:col>3</xdr:col>
      <xdr:colOff>638425</xdr:colOff>
      <xdr:row>16</xdr:row>
      <xdr:rowOff>1140075</xdr:rowOff>
    </xdr:to>
    <xdr:pic>
      <xdr:nvPicPr>
        <xdr:cNvPr id="25" name="Picture 24">
          <a:extLst>
            <a:ext uri="{FF2B5EF4-FFF2-40B4-BE49-F238E27FC236}">
              <a16:creationId xmlns:a16="http://schemas.microsoft.com/office/drawing/2014/main" id="{B32D0FC4-9F0C-14AC-FC2F-2292D3F6E1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43225" y="145827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17</xdr:row>
      <xdr:rowOff>485775</xdr:rowOff>
    </xdr:from>
    <xdr:to>
      <xdr:col>3</xdr:col>
      <xdr:colOff>638425</xdr:colOff>
      <xdr:row>17</xdr:row>
      <xdr:rowOff>1025775</xdr:rowOff>
    </xdr:to>
    <xdr:pic>
      <xdr:nvPicPr>
        <xdr:cNvPr id="26" name="Picture 25">
          <a:extLst>
            <a:ext uri="{FF2B5EF4-FFF2-40B4-BE49-F238E27FC236}">
              <a16:creationId xmlns:a16="http://schemas.microsoft.com/office/drawing/2014/main" id="{541FD4CC-A7E0-7255-12C4-7CDA8F7B7CF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43225" y="161829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18</xdr:row>
      <xdr:rowOff>295275</xdr:rowOff>
    </xdr:from>
    <xdr:to>
      <xdr:col>3</xdr:col>
      <xdr:colOff>644775</xdr:colOff>
      <xdr:row>18</xdr:row>
      <xdr:rowOff>835275</xdr:rowOff>
    </xdr:to>
    <xdr:pic>
      <xdr:nvPicPr>
        <xdr:cNvPr id="27" name="Picture 26">
          <a:extLst>
            <a:ext uri="{FF2B5EF4-FFF2-40B4-BE49-F238E27FC236}">
              <a16:creationId xmlns:a16="http://schemas.microsoft.com/office/drawing/2014/main" id="{A88D2DD6-3EF0-309E-2315-C35B4929D9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952750" y="175164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19</xdr:row>
      <xdr:rowOff>285750</xdr:rowOff>
    </xdr:from>
    <xdr:to>
      <xdr:col>3</xdr:col>
      <xdr:colOff>638425</xdr:colOff>
      <xdr:row>19</xdr:row>
      <xdr:rowOff>828925</xdr:rowOff>
    </xdr:to>
    <xdr:pic>
      <xdr:nvPicPr>
        <xdr:cNvPr id="28" name="Picture 27">
          <a:extLst>
            <a:ext uri="{FF2B5EF4-FFF2-40B4-BE49-F238E27FC236}">
              <a16:creationId xmlns:a16="http://schemas.microsoft.com/office/drawing/2014/main" id="{2F17AE1E-F3B9-4C20-1442-9A5B9471965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943225" y="186499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20</xdr:row>
      <xdr:rowOff>228600</xdr:rowOff>
    </xdr:from>
    <xdr:to>
      <xdr:col>3</xdr:col>
      <xdr:colOff>638425</xdr:colOff>
      <xdr:row>20</xdr:row>
      <xdr:rowOff>771775</xdr:rowOff>
    </xdr:to>
    <xdr:pic>
      <xdr:nvPicPr>
        <xdr:cNvPr id="29" name="Picture 28">
          <a:extLst>
            <a:ext uri="{FF2B5EF4-FFF2-40B4-BE49-F238E27FC236}">
              <a16:creationId xmlns:a16="http://schemas.microsoft.com/office/drawing/2014/main" id="{EDF38376-0D70-366D-379C-A3E9C974E0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43225" y="197358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21</xdr:row>
      <xdr:rowOff>295275</xdr:rowOff>
    </xdr:from>
    <xdr:to>
      <xdr:col>3</xdr:col>
      <xdr:colOff>625725</xdr:colOff>
      <xdr:row>21</xdr:row>
      <xdr:rowOff>835275</xdr:rowOff>
    </xdr:to>
    <xdr:pic>
      <xdr:nvPicPr>
        <xdr:cNvPr id="30" name="Picture 29">
          <a:extLst>
            <a:ext uri="{FF2B5EF4-FFF2-40B4-BE49-F238E27FC236}">
              <a16:creationId xmlns:a16="http://schemas.microsoft.com/office/drawing/2014/main" id="{8EB70843-CAE1-60EB-84B0-D79F20462CC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933700" y="207549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8210550</xdr:colOff>
      <xdr:row>0</xdr:row>
      <xdr:rowOff>123825</xdr:rowOff>
    </xdr:from>
    <xdr:to>
      <xdr:col>7</xdr:col>
      <xdr:colOff>273050</xdr:colOff>
      <xdr:row>4</xdr:row>
      <xdr:rowOff>76915</xdr:rowOff>
    </xdr:to>
    <xdr:pic>
      <xdr:nvPicPr>
        <xdr:cNvPr id="4" name="Picture 3">
          <a:extLst>
            <a:ext uri="{FF2B5EF4-FFF2-40B4-BE49-F238E27FC236}">
              <a16:creationId xmlns:a16="http://schemas.microsoft.com/office/drawing/2014/main" id="{70F16336-C50A-41C9-AD71-7078882C225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39600" y="123825"/>
          <a:ext cx="59340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5429250</xdr:colOff>
      <xdr:row>1</xdr:row>
      <xdr:rowOff>28654</xdr:rowOff>
    </xdr:from>
    <xdr:to>
      <xdr:col>4</xdr:col>
      <xdr:colOff>8197850</xdr:colOff>
      <xdr:row>3</xdr:row>
      <xdr:rowOff>170959</xdr:rowOff>
    </xdr:to>
    <xdr:pic>
      <xdr:nvPicPr>
        <xdr:cNvPr id="2" name="Picture 1">
          <a:extLst>
            <a:ext uri="{FF2B5EF4-FFF2-40B4-BE49-F238E27FC236}">
              <a16:creationId xmlns:a16="http://schemas.microsoft.com/office/drawing/2014/main" id="{8158BBEF-98DD-21E9-FC66-4628EB6F3C84}"/>
            </a:ext>
          </a:extLst>
        </xdr:cNvPr>
        <xdr:cNvPicPr>
          <a:picLocks noChangeAspect="1"/>
        </xdr:cNvPicPr>
      </xdr:nvPicPr>
      <xdr:blipFill>
        <a:blip xmlns:r="http://schemas.openxmlformats.org/officeDocument/2006/relationships" r:embed="rId16"/>
        <a:stretch>
          <a:fillRect/>
        </a:stretch>
      </xdr:blipFill>
      <xdr:spPr>
        <a:xfrm>
          <a:off x="9258300" y="209629"/>
          <a:ext cx="2771775" cy="504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A94B194-C988-415D-8957-EC46FE917763}"/>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371475</xdr:colOff>
      <xdr:row>0</xdr:row>
      <xdr:rowOff>114300</xdr:rowOff>
    </xdr:from>
    <xdr:to>
      <xdr:col>12</xdr:col>
      <xdr:colOff>152400</xdr:colOff>
      <xdr:row>4</xdr:row>
      <xdr:rowOff>64215</xdr:rowOff>
    </xdr:to>
    <xdr:pic>
      <xdr:nvPicPr>
        <xdr:cNvPr id="4" name="Picture 3">
          <a:extLst>
            <a:ext uri="{FF2B5EF4-FFF2-40B4-BE49-F238E27FC236}">
              <a16:creationId xmlns:a16="http://schemas.microsoft.com/office/drawing/2014/main" id="{51725B28-7DDB-4424-A7CD-23F100ABB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5950" y="114300"/>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E026653-D35C-4176-BBA9-C4628845CB14}"/>
            </a:ext>
          </a:extLst>
        </xdr:cNvPr>
        <xdr:cNvSpPr/>
      </xdr:nvSpPr>
      <xdr:spPr>
        <a:xfrm>
          <a:off x="228600" y="361950"/>
          <a:ext cx="676275" cy="23812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371475</xdr:colOff>
      <xdr:row>0</xdr:row>
      <xdr:rowOff>114300</xdr:rowOff>
    </xdr:from>
    <xdr:to>
      <xdr:col>12</xdr:col>
      <xdr:colOff>152400</xdr:colOff>
      <xdr:row>4</xdr:row>
      <xdr:rowOff>64215</xdr:rowOff>
    </xdr:to>
    <xdr:pic>
      <xdr:nvPicPr>
        <xdr:cNvPr id="4" name="Picture 3">
          <a:extLst>
            <a:ext uri="{FF2B5EF4-FFF2-40B4-BE49-F238E27FC236}">
              <a16:creationId xmlns:a16="http://schemas.microsoft.com/office/drawing/2014/main" id="{7C4F1457-65D5-431D-A10C-4DD7A0D36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5950" y="114300"/>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3B62A2C-7484-413E-9027-956E5E449A36}"/>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371475</xdr:colOff>
      <xdr:row>0</xdr:row>
      <xdr:rowOff>114300</xdr:rowOff>
    </xdr:from>
    <xdr:to>
      <xdr:col>12</xdr:col>
      <xdr:colOff>152400</xdr:colOff>
      <xdr:row>4</xdr:row>
      <xdr:rowOff>73740</xdr:rowOff>
    </xdr:to>
    <xdr:pic>
      <xdr:nvPicPr>
        <xdr:cNvPr id="4" name="Picture 3">
          <a:extLst>
            <a:ext uri="{FF2B5EF4-FFF2-40B4-BE49-F238E27FC236}">
              <a16:creationId xmlns:a16="http://schemas.microsoft.com/office/drawing/2014/main" id="{3E868341-C562-411B-91A1-67FE4AD05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5950" y="114300"/>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C67D87C-3306-4C2B-B0EF-59D696DC40AB}"/>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371475</xdr:colOff>
      <xdr:row>0</xdr:row>
      <xdr:rowOff>114300</xdr:rowOff>
    </xdr:from>
    <xdr:to>
      <xdr:col>12</xdr:col>
      <xdr:colOff>152400</xdr:colOff>
      <xdr:row>4</xdr:row>
      <xdr:rowOff>67390</xdr:rowOff>
    </xdr:to>
    <xdr:pic>
      <xdr:nvPicPr>
        <xdr:cNvPr id="4" name="Picture 3">
          <a:extLst>
            <a:ext uri="{FF2B5EF4-FFF2-40B4-BE49-F238E27FC236}">
              <a16:creationId xmlns:a16="http://schemas.microsoft.com/office/drawing/2014/main" id="{C4C03ECA-B4A8-4550-886E-EEC7EDCF8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5950" y="114300"/>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E0599EF-C3C8-4ED6-91CA-65A17157B72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438150</xdr:colOff>
      <xdr:row>0</xdr:row>
      <xdr:rowOff>104775</xdr:rowOff>
    </xdr:from>
    <xdr:to>
      <xdr:col>12</xdr:col>
      <xdr:colOff>219075</xdr:colOff>
      <xdr:row>4</xdr:row>
      <xdr:rowOff>57865</xdr:rowOff>
    </xdr:to>
    <xdr:pic>
      <xdr:nvPicPr>
        <xdr:cNvPr id="4" name="Picture 3">
          <a:extLst>
            <a:ext uri="{FF2B5EF4-FFF2-40B4-BE49-F238E27FC236}">
              <a16:creationId xmlns:a16="http://schemas.microsoft.com/office/drawing/2014/main" id="{95F29B9F-1F37-41B3-89B7-D3548BBAA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67975"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6D87BF3-08B1-425A-9B4C-269EB38EC6BB}"/>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438150</xdr:colOff>
      <xdr:row>0</xdr:row>
      <xdr:rowOff>104775</xdr:rowOff>
    </xdr:from>
    <xdr:to>
      <xdr:col>12</xdr:col>
      <xdr:colOff>215900</xdr:colOff>
      <xdr:row>4</xdr:row>
      <xdr:rowOff>57865</xdr:rowOff>
    </xdr:to>
    <xdr:pic>
      <xdr:nvPicPr>
        <xdr:cNvPr id="4" name="Picture 3">
          <a:extLst>
            <a:ext uri="{FF2B5EF4-FFF2-40B4-BE49-F238E27FC236}">
              <a16:creationId xmlns:a16="http://schemas.microsoft.com/office/drawing/2014/main" id="{EEB1A72A-69CF-4FED-8EAA-53D92A74F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67975"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CA75980-9CCA-411B-A989-34870AFBB47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6</xdr:col>
      <xdr:colOff>428625</xdr:colOff>
      <xdr:row>0</xdr:row>
      <xdr:rowOff>104775</xdr:rowOff>
    </xdr:from>
    <xdr:to>
      <xdr:col>12</xdr:col>
      <xdr:colOff>209550</xdr:colOff>
      <xdr:row>4</xdr:row>
      <xdr:rowOff>57865</xdr:rowOff>
    </xdr:to>
    <xdr:pic>
      <xdr:nvPicPr>
        <xdr:cNvPr id="4" name="Picture 3">
          <a:extLst>
            <a:ext uri="{FF2B5EF4-FFF2-40B4-BE49-F238E27FC236}">
              <a16:creationId xmlns:a16="http://schemas.microsoft.com/office/drawing/2014/main" id="{5674B783-99D4-4942-BFD9-ECC94001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58450" y="104775"/>
          <a:ext cx="5667375" cy="6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ronwyn L. Hyde" id="{8340A3BF-C10A-4A21-9257-E7766F6179C6}" userId="S::BLHyde@thiess.com.au::eb7d43db-5469-44bf-8d71-7622f6f419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3-05-09T05:33:28.74" personId="{8340A3BF-C10A-4A21-9257-E7766F6179C6}" id="{2E7D7396-4E21-4EC5-8914-9D365DE8D920}">
    <text>Expect the Mining Sector Standard will be released Q4 2023 so will need to replace Coal Sector Standard mapping for new standard. Will be similar.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B4E0-1356-4C85-B311-E8C9905D39A6}">
  <dimension ref="B6:K8"/>
  <sheetViews>
    <sheetView showGridLines="0" tabSelected="1" zoomScaleNormal="100" workbookViewId="0">
      <selection activeCell="G39" sqref="G39"/>
    </sheetView>
  </sheetViews>
  <sheetFormatPr defaultColWidth="8.69140625" defaultRowHeight="14.6" x14ac:dyDescent="0.4"/>
  <sheetData>
    <row r="6" spans="2:11" x14ac:dyDescent="0.4">
      <c r="B6" s="763"/>
      <c r="C6" s="763"/>
      <c r="D6" s="763"/>
      <c r="E6" s="763"/>
      <c r="F6" s="763"/>
      <c r="G6" s="763"/>
      <c r="H6" s="763"/>
      <c r="I6" s="763"/>
      <c r="J6" s="763"/>
      <c r="K6" s="763"/>
    </row>
    <row r="7" spans="2:11" x14ac:dyDescent="0.4">
      <c r="B7" s="763"/>
      <c r="C7" s="763"/>
      <c r="D7" s="763"/>
      <c r="E7" s="763"/>
      <c r="F7" s="763"/>
      <c r="G7" s="763"/>
      <c r="H7" s="763"/>
      <c r="I7" s="763"/>
      <c r="J7" s="763"/>
      <c r="K7" s="763"/>
    </row>
    <row r="8" spans="2:11" x14ac:dyDescent="0.4">
      <c r="B8" s="763"/>
      <c r="C8" s="763"/>
      <c r="D8" s="763"/>
      <c r="E8" s="763"/>
      <c r="F8" s="763"/>
      <c r="G8" s="763"/>
      <c r="H8" s="763"/>
      <c r="I8" s="763"/>
      <c r="J8" s="763"/>
      <c r="K8" s="763"/>
    </row>
  </sheetData>
  <mergeCells count="1">
    <mergeCell ref="B6:K8"/>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79141-B414-4544-881C-8458ECF1F5DC}">
  <sheetPr>
    <tabColor rgb="FF595378"/>
    <pageSetUpPr fitToPage="1"/>
  </sheetPr>
  <dimension ref="B2:L15"/>
  <sheetViews>
    <sheetView showGridLines="0" zoomScaleNormal="100" workbookViewId="0">
      <selection activeCell="B22" sqref="B22"/>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11</v>
      </c>
    </row>
    <row r="8" spans="2:12" s="120" customFormat="1" ht="15.45" x14ac:dyDescent="0.35">
      <c r="B8" s="118" t="s">
        <v>213</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376" t="s">
        <v>214</v>
      </c>
      <c r="C10" s="377" t="s">
        <v>187</v>
      </c>
      <c r="D10" s="381">
        <v>5.81</v>
      </c>
      <c r="E10" s="409">
        <v>7.53</v>
      </c>
      <c r="F10" s="382">
        <v>7.31</v>
      </c>
      <c r="G10" s="380">
        <v>1.46</v>
      </c>
      <c r="H10" s="380">
        <v>1.58</v>
      </c>
      <c r="I10" s="381">
        <v>2.4700000000000002</v>
      </c>
      <c r="J10" s="410">
        <v>2.83</v>
      </c>
      <c r="K10" s="383">
        <v>5.73</v>
      </c>
      <c r="L10" s="411">
        <v>5.78</v>
      </c>
    </row>
    <row r="11" spans="2:12" x14ac:dyDescent="0.35">
      <c r="B11" s="412" t="s">
        <v>215</v>
      </c>
      <c r="C11" s="309" t="s">
        <v>172</v>
      </c>
      <c r="D11" s="319">
        <v>0</v>
      </c>
      <c r="E11" s="313">
        <v>0</v>
      </c>
      <c r="F11" s="392">
        <v>1</v>
      </c>
      <c r="G11" s="314">
        <v>0</v>
      </c>
      <c r="H11" s="313">
        <v>0</v>
      </c>
      <c r="I11" s="350">
        <v>0</v>
      </c>
      <c r="J11" s="392">
        <v>0</v>
      </c>
      <c r="K11" s="314">
        <v>0</v>
      </c>
      <c r="L11" s="314">
        <v>1</v>
      </c>
    </row>
    <row r="12" spans="2:12" ht="14.6" thickBot="1" x14ac:dyDescent="0.4">
      <c r="B12" s="413" t="s">
        <v>216</v>
      </c>
      <c r="C12" s="324" t="s">
        <v>172</v>
      </c>
      <c r="D12" s="352">
        <v>1</v>
      </c>
      <c r="E12" s="328">
        <v>1</v>
      </c>
      <c r="F12" s="407">
        <v>3</v>
      </c>
      <c r="G12" s="331">
        <v>0</v>
      </c>
      <c r="H12" s="328">
        <v>0</v>
      </c>
      <c r="I12" s="414">
        <v>0</v>
      </c>
      <c r="J12" s="407">
        <v>0</v>
      </c>
      <c r="K12" s="331">
        <v>1</v>
      </c>
      <c r="L12" s="331">
        <v>3</v>
      </c>
    </row>
    <row r="14" spans="2:12" x14ac:dyDescent="0.35">
      <c r="B14" s="183" t="s">
        <v>196</v>
      </c>
    </row>
    <row r="15" spans="2:12" x14ac:dyDescent="0.35">
      <c r="B15"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404B-F14E-4CAB-B13B-B11E39D52979}">
  <sheetPr>
    <tabColor rgb="FF00AAB4"/>
    <pageSetUpPr fitToPage="1"/>
  </sheetPr>
  <dimension ref="B2:M37"/>
  <sheetViews>
    <sheetView showGridLines="0" zoomScaleNormal="100" workbookViewId="0">
      <selection activeCell="B10" sqref="B10"/>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3" x14ac:dyDescent="0.35">
      <c r="B2" s="106" t="s">
        <v>0</v>
      </c>
    </row>
    <row r="3" spans="2:13" x14ac:dyDescent="0.35">
      <c r="B3" s="104" t="s">
        <v>1</v>
      </c>
    </row>
    <row r="4" spans="2:13" x14ac:dyDescent="0.35">
      <c r="B4" s="104"/>
    </row>
    <row r="6" spans="2:13" ht="19.75" x14ac:dyDescent="0.45">
      <c r="B6" s="108" t="s">
        <v>19</v>
      </c>
    </row>
    <row r="8" spans="2:13" s="120" customFormat="1" ht="15.45" x14ac:dyDescent="0.35">
      <c r="B8" s="118" t="s">
        <v>20</v>
      </c>
      <c r="C8" s="119"/>
      <c r="D8" s="766" t="s">
        <v>41</v>
      </c>
      <c r="E8" s="766"/>
      <c r="F8" s="766"/>
      <c r="G8" s="766" t="s">
        <v>42</v>
      </c>
      <c r="H8" s="766"/>
      <c r="I8" s="766" t="s">
        <v>43</v>
      </c>
      <c r="J8" s="766"/>
      <c r="K8" s="766" t="s">
        <v>44</v>
      </c>
      <c r="L8" s="766"/>
    </row>
    <row r="9" spans="2:13"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3" ht="14.6" thickTop="1" x14ac:dyDescent="0.35">
      <c r="B10" s="415" t="s">
        <v>217</v>
      </c>
      <c r="C10" s="301" t="s">
        <v>172</v>
      </c>
      <c r="D10" s="381">
        <v>747</v>
      </c>
      <c r="E10" s="305">
        <v>791</v>
      </c>
      <c r="F10" s="416">
        <v>898</v>
      </c>
      <c r="G10" s="305"/>
      <c r="H10" s="417">
        <v>386</v>
      </c>
      <c r="I10" s="418">
        <v>1</v>
      </c>
      <c r="J10" s="419">
        <v>2430</v>
      </c>
      <c r="K10" s="420">
        <v>792</v>
      </c>
      <c r="L10" s="420">
        <f>F10+H10+J10</f>
        <v>3714</v>
      </c>
    </row>
    <row r="11" spans="2:13" x14ac:dyDescent="0.35">
      <c r="B11" s="363" t="s">
        <v>218</v>
      </c>
      <c r="C11" s="309" t="s">
        <v>172</v>
      </c>
      <c r="D11" s="319">
        <v>70</v>
      </c>
      <c r="E11" s="313">
        <v>124</v>
      </c>
      <c r="F11" s="391">
        <v>110</v>
      </c>
      <c r="G11" s="322"/>
      <c r="H11" s="421">
        <v>71</v>
      </c>
      <c r="I11" s="422"/>
      <c r="J11" s="421">
        <v>342</v>
      </c>
      <c r="K11" s="322">
        <v>124</v>
      </c>
      <c r="L11" s="322">
        <f t="shared" ref="L11:L13" si="0">F11+H11+J11</f>
        <v>523</v>
      </c>
      <c r="M11" s="215"/>
    </row>
    <row r="12" spans="2:13" x14ac:dyDescent="0.35">
      <c r="B12" s="363" t="s">
        <v>219</v>
      </c>
      <c r="C12" s="309" t="s">
        <v>172</v>
      </c>
      <c r="D12" s="319">
        <v>247</v>
      </c>
      <c r="E12" s="313">
        <v>346</v>
      </c>
      <c r="F12" s="391">
        <v>481</v>
      </c>
      <c r="G12" s="322"/>
      <c r="H12" s="423">
        <v>22</v>
      </c>
      <c r="I12" s="424"/>
      <c r="J12" s="423">
        <v>101</v>
      </c>
      <c r="K12" s="322">
        <f>E12+G12+I12</f>
        <v>346</v>
      </c>
      <c r="L12" s="322">
        <f t="shared" si="0"/>
        <v>604</v>
      </c>
      <c r="M12" s="215"/>
    </row>
    <row r="13" spans="2:13" ht="14.6" thickBot="1" x14ac:dyDescent="0.4">
      <c r="B13" s="425" t="s">
        <v>220</v>
      </c>
      <c r="C13" s="398" t="s">
        <v>172</v>
      </c>
      <c r="D13" s="375">
        <v>417</v>
      </c>
      <c r="E13" s="373">
        <v>318</v>
      </c>
      <c r="F13" s="426">
        <v>305</v>
      </c>
      <c r="G13" s="427"/>
      <c r="H13" s="428">
        <v>289</v>
      </c>
      <c r="I13" s="429"/>
      <c r="J13" s="428">
        <v>1958</v>
      </c>
      <c r="K13" s="427">
        <f>E13+G13+I13</f>
        <v>318</v>
      </c>
      <c r="L13" s="329">
        <f t="shared" si="0"/>
        <v>2552</v>
      </c>
      <c r="M13" s="215"/>
    </row>
    <row r="14" spans="2:13" x14ac:dyDescent="0.35">
      <c r="B14" s="430" t="s">
        <v>221</v>
      </c>
      <c r="C14" s="431" t="s">
        <v>172</v>
      </c>
      <c r="D14" s="333">
        <v>8797</v>
      </c>
      <c r="E14" s="704">
        <f>E15+E16</f>
        <v>9321</v>
      </c>
      <c r="F14" s="702">
        <f>F15+F16</f>
        <v>11236</v>
      </c>
      <c r="G14" s="334"/>
      <c r="H14" s="334">
        <f t="shared" ref="H14:K14" si="1">H15+H16</f>
        <v>378</v>
      </c>
      <c r="I14" s="703"/>
      <c r="J14" s="702"/>
      <c r="K14" s="334">
        <f t="shared" si="1"/>
        <v>9321</v>
      </c>
      <c r="L14" s="334">
        <f>F14+H14+J14</f>
        <v>11614</v>
      </c>
    </row>
    <row r="15" spans="2:13" x14ac:dyDescent="0.35">
      <c r="B15" s="432" t="s">
        <v>222</v>
      </c>
      <c r="C15" s="309" t="s">
        <v>172</v>
      </c>
      <c r="D15" s="433">
        <v>8404</v>
      </c>
      <c r="E15" s="311">
        <v>8239</v>
      </c>
      <c r="F15" s="228">
        <v>9942</v>
      </c>
      <c r="G15" s="322"/>
      <c r="H15" s="322">
        <v>378</v>
      </c>
      <c r="I15" s="321"/>
      <c r="J15" s="320"/>
      <c r="K15" s="434">
        <v>8239</v>
      </c>
      <c r="L15" s="435">
        <f>F15+H15+J15</f>
        <v>10320</v>
      </c>
    </row>
    <row r="16" spans="2:13" ht="14.6" thickBot="1" x14ac:dyDescent="0.4">
      <c r="B16" s="436" t="s">
        <v>223</v>
      </c>
      <c r="C16" s="437" t="s">
        <v>172</v>
      </c>
      <c r="D16" s="357">
        <v>393</v>
      </c>
      <c r="E16" s="341">
        <v>1082</v>
      </c>
      <c r="F16" s="438">
        <v>1294</v>
      </c>
      <c r="G16" s="439"/>
      <c r="H16" s="439">
        <v>0</v>
      </c>
      <c r="I16" s="440"/>
      <c r="J16" s="441"/>
      <c r="K16" s="442">
        <v>1082</v>
      </c>
      <c r="L16" s="435">
        <f>F16+H16+J16</f>
        <v>1294</v>
      </c>
    </row>
    <row r="17" spans="2:12" x14ac:dyDescent="0.35">
      <c r="B17" s="443" t="s">
        <v>224</v>
      </c>
      <c r="C17" s="444" t="s">
        <v>172</v>
      </c>
      <c r="D17" s="345">
        <v>39</v>
      </c>
      <c r="E17" s="346">
        <v>35</v>
      </c>
      <c r="F17" s="445">
        <v>49</v>
      </c>
      <c r="G17" s="446"/>
      <c r="H17" s="446">
        <v>5</v>
      </c>
      <c r="I17" s="447"/>
      <c r="J17" s="448">
        <v>5</v>
      </c>
      <c r="K17" s="447">
        <f>SUM(E17+G17+I17)</f>
        <v>35</v>
      </c>
      <c r="L17" s="446">
        <f>SUM(F17+H17+J17)</f>
        <v>59</v>
      </c>
    </row>
    <row r="18" spans="2:12" x14ac:dyDescent="0.35">
      <c r="B18" s="384" t="s">
        <v>225</v>
      </c>
      <c r="C18" s="309" t="s">
        <v>172</v>
      </c>
      <c r="D18" s="319">
        <v>99</v>
      </c>
      <c r="E18" s="313">
        <v>120</v>
      </c>
      <c r="F18" s="391">
        <f>SUM(F19:F34)</f>
        <v>119</v>
      </c>
      <c r="G18" s="313">
        <v>4</v>
      </c>
      <c r="H18" s="322">
        <f>SUM(H19:H34)</f>
        <v>18</v>
      </c>
      <c r="I18" s="319">
        <v>37</v>
      </c>
      <c r="J18" s="320">
        <f>SUM(J19:J34)</f>
        <v>21</v>
      </c>
      <c r="K18" s="449">
        <f>SUM(E18+G18+I18)</f>
        <v>161</v>
      </c>
      <c r="L18" s="449">
        <f>SUM(F18+H18+J18)</f>
        <v>158</v>
      </c>
    </row>
    <row r="19" spans="2:12" x14ac:dyDescent="0.35">
      <c r="B19" s="432" t="s">
        <v>226</v>
      </c>
      <c r="C19" s="309" t="s">
        <v>172</v>
      </c>
      <c r="D19" s="319">
        <v>3</v>
      </c>
      <c r="E19" s="313">
        <v>6</v>
      </c>
      <c r="F19" s="450">
        <v>4</v>
      </c>
      <c r="G19" s="451"/>
      <c r="H19" s="451">
        <v>0</v>
      </c>
      <c r="I19" s="452"/>
      <c r="J19" s="450">
        <v>0</v>
      </c>
      <c r="K19" s="451"/>
      <c r="L19" s="451">
        <f>F19+H19+J19</f>
        <v>4</v>
      </c>
    </row>
    <row r="20" spans="2:12" x14ac:dyDescent="0.35">
      <c r="B20" s="432" t="s">
        <v>227</v>
      </c>
      <c r="C20" s="309"/>
      <c r="D20" s="453"/>
      <c r="E20" s="454"/>
      <c r="F20" s="455" t="s">
        <v>228</v>
      </c>
      <c r="G20" s="456"/>
      <c r="H20" s="456" t="s">
        <v>228</v>
      </c>
      <c r="I20" s="457"/>
      <c r="J20" s="455" t="s">
        <v>228</v>
      </c>
      <c r="K20" s="456"/>
      <c r="L20" s="456"/>
    </row>
    <row r="21" spans="2:12" x14ac:dyDescent="0.35">
      <c r="B21" s="394" t="s">
        <v>229</v>
      </c>
      <c r="C21" s="309" t="s">
        <v>172</v>
      </c>
      <c r="D21" s="319">
        <v>4</v>
      </c>
      <c r="E21" s="313">
        <v>12</v>
      </c>
      <c r="F21" s="450">
        <v>12</v>
      </c>
      <c r="G21" s="451"/>
      <c r="H21" s="451">
        <v>1</v>
      </c>
      <c r="I21" s="452"/>
      <c r="J21" s="450">
        <v>4</v>
      </c>
      <c r="K21" s="451"/>
      <c r="L21" s="451">
        <f t="shared" ref="L21:L34" si="2">F21+H21+J21</f>
        <v>17</v>
      </c>
    </row>
    <row r="22" spans="2:12" x14ac:dyDescent="0.35">
      <c r="B22" s="394" t="s">
        <v>230</v>
      </c>
      <c r="C22" s="309" t="s">
        <v>172</v>
      </c>
      <c r="D22" s="319">
        <v>0</v>
      </c>
      <c r="E22" s="313">
        <v>8</v>
      </c>
      <c r="F22" s="450">
        <v>7</v>
      </c>
      <c r="G22" s="451"/>
      <c r="H22" s="451">
        <v>0</v>
      </c>
      <c r="I22" s="452"/>
      <c r="J22" s="450">
        <v>0</v>
      </c>
      <c r="K22" s="451"/>
      <c r="L22" s="451">
        <f t="shared" si="2"/>
        <v>7</v>
      </c>
    </row>
    <row r="23" spans="2:12" x14ac:dyDescent="0.35">
      <c r="B23" s="394" t="s">
        <v>231</v>
      </c>
      <c r="C23" s="309" t="s">
        <v>172</v>
      </c>
      <c r="D23" s="319">
        <v>2</v>
      </c>
      <c r="E23" s="313">
        <v>1</v>
      </c>
      <c r="F23" s="450">
        <v>5</v>
      </c>
      <c r="G23" s="451"/>
      <c r="H23" s="451">
        <v>0</v>
      </c>
      <c r="I23" s="452"/>
      <c r="J23" s="450">
        <v>0</v>
      </c>
      <c r="K23" s="451"/>
      <c r="L23" s="451">
        <f t="shared" si="2"/>
        <v>5</v>
      </c>
    </row>
    <row r="24" spans="2:12" x14ac:dyDescent="0.35">
      <c r="B24" s="394" t="s">
        <v>232</v>
      </c>
      <c r="C24" s="309" t="s">
        <v>172</v>
      </c>
      <c r="D24" s="319">
        <v>1</v>
      </c>
      <c r="E24" s="313">
        <v>4</v>
      </c>
      <c r="F24" s="450">
        <v>4</v>
      </c>
      <c r="G24" s="451"/>
      <c r="H24" s="451">
        <v>1</v>
      </c>
      <c r="I24" s="452"/>
      <c r="J24" s="450">
        <v>1</v>
      </c>
      <c r="K24" s="451"/>
      <c r="L24" s="451">
        <f t="shared" si="2"/>
        <v>6</v>
      </c>
    </row>
    <row r="25" spans="2:12" x14ac:dyDescent="0.35">
      <c r="B25" s="394" t="s">
        <v>233</v>
      </c>
      <c r="C25" s="309" t="s">
        <v>172</v>
      </c>
      <c r="D25" s="319">
        <v>3</v>
      </c>
      <c r="E25" s="313">
        <v>6</v>
      </c>
      <c r="F25" s="450">
        <v>9</v>
      </c>
      <c r="G25" s="451"/>
      <c r="H25" s="451">
        <v>0</v>
      </c>
      <c r="I25" s="452"/>
      <c r="J25" s="450">
        <v>0</v>
      </c>
      <c r="K25" s="451"/>
      <c r="L25" s="451">
        <f t="shared" si="2"/>
        <v>9</v>
      </c>
    </row>
    <row r="26" spans="2:12" x14ac:dyDescent="0.35">
      <c r="B26" s="394" t="s">
        <v>234</v>
      </c>
      <c r="C26" s="309" t="s">
        <v>172</v>
      </c>
      <c r="D26" s="319">
        <v>4</v>
      </c>
      <c r="E26" s="313">
        <v>0</v>
      </c>
      <c r="F26" s="450">
        <v>18</v>
      </c>
      <c r="G26" s="451"/>
      <c r="H26" s="451">
        <v>0</v>
      </c>
      <c r="I26" s="452"/>
      <c r="J26" s="450">
        <v>2</v>
      </c>
      <c r="K26" s="451"/>
      <c r="L26" s="451">
        <f t="shared" si="2"/>
        <v>20</v>
      </c>
    </row>
    <row r="27" spans="2:12" x14ac:dyDescent="0.35">
      <c r="B27" s="432" t="s">
        <v>235</v>
      </c>
      <c r="C27" s="309" t="s">
        <v>172</v>
      </c>
      <c r="D27" s="319">
        <v>2</v>
      </c>
      <c r="E27" s="313">
        <v>3</v>
      </c>
      <c r="F27" s="450">
        <v>3</v>
      </c>
      <c r="G27" s="451"/>
      <c r="H27" s="451">
        <v>0</v>
      </c>
      <c r="I27" s="452"/>
      <c r="J27" s="450">
        <v>0</v>
      </c>
      <c r="K27" s="451"/>
      <c r="L27" s="451">
        <f t="shared" si="2"/>
        <v>3</v>
      </c>
    </row>
    <row r="28" spans="2:12" x14ac:dyDescent="0.35">
      <c r="B28" s="432" t="s">
        <v>236</v>
      </c>
      <c r="C28" s="309" t="s">
        <v>172</v>
      </c>
      <c r="D28" s="319">
        <v>1</v>
      </c>
      <c r="E28" s="313">
        <v>2</v>
      </c>
      <c r="F28" s="450">
        <v>7</v>
      </c>
      <c r="G28" s="451"/>
      <c r="H28" s="451">
        <v>1</v>
      </c>
      <c r="I28" s="452"/>
      <c r="J28" s="450">
        <v>0</v>
      </c>
      <c r="K28" s="451"/>
      <c r="L28" s="451">
        <f t="shared" si="2"/>
        <v>8</v>
      </c>
    </row>
    <row r="29" spans="2:12" x14ac:dyDescent="0.35">
      <c r="B29" s="432" t="s">
        <v>237</v>
      </c>
      <c r="C29" s="309"/>
      <c r="D29" s="453"/>
      <c r="E29" s="454"/>
      <c r="F29" s="455" t="s">
        <v>228</v>
      </c>
      <c r="G29" s="456"/>
      <c r="H29" s="454" t="s">
        <v>228</v>
      </c>
      <c r="I29" s="457"/>
      <c r="J29" s="455" t="s">
        <v>228</v>
      </c>
      <c r="K29" s="456"/>
      <c r="L29" s="456"/>
    </row>
    <row r="30" spans="2:12" x14ac:dyDescent="0.35">
      <c r="B30" s="394" t="s">
        <v>238</v>
      </c>
      <c r="C30" s="309" t="s">
        <v>172</v>
      </c>
      <c r="D30" s="319">
        <v>8</v>
      </c>
      <c r="E30" s="313">
        <v>57</v>
      </c>
      <c r="F30" s="450">
        <v>39</v>
      </c>
      <c r="G30" s="451"/>
      <c r="H30" s="451">
        <v>12</v>
      </c>
      <c r="I30" s="452"/>
      <c r="J30" s="450">
        <v>13</v>
      </c>
      <c r="K30" s="451"/>
      <c r="L30" s="451">
        <f t="shared" si="2"/>
        <v>64</v>
      </c>
    </row>
    <row r="31" spans="2:12" x14ac:dyDescent="0.35">
      <c r="B31" s="394" t="s">
        <v>239</v>
      </c>
      <c r="C31" s="309" t="s">
        <v>172</v>
      </c>
      <c r="D31" s="319">
        <v>9</v>
      </c>
      <c r="E31" s="313">
        <v>21</v>
      </c>
      <c r="F31" s="450">
        <v>9</v>
      </c>
      <c r="G31" s="451"/>
      <c r="H31" s="451">
        <v>3</v>
      </c>
      <c r="I31" s="452"/>
      <c r="J31" s="450">
        <v>1</v>
      </c>
      <c r="K31" s="451"/>
      <c r="L31" s="451">
        <f t="shared" si="2"/>
        <v>13</v>
      </c>
    </row>
    <row r="32" spans="2:12" x14ac:dyDescent="0.35">
      <c r="B32" s="432" t="s">
        <v>240</v>
      </c>
      <c r="C32" s="309"/>
      <c r="D32" s="453"/>
      <c r="E32" s="454"/>
      <c r="F32" s="455" t="s">
        <v>228</v>
      </c>
      <c r="G32" s="456"/>
      <c r="H32" s="456" t="s">
        <v>228</v>
      </c>
      <c r="I32" s="457"/>
      <c r="J32" s="455" t="s">
        <v>228</v>
      </c>
      <c r="K32" s="456"/>
      <c r="L32" s="456"/>
    </row>
    <row r="33" spans="2:12" x14ac:dyDescent="0.35">
      <c r="B33" s="394" t="s">
        <v>241</v>
      </c>
      <c r="C33" s="309" t="s">
        <v>172</v>
      </c>
      <c r="D33" s="319">
        <v>1</v>
      </c>
      <c r="E33" s="313">
        <v>0</v>
      </c>
      <c r="F33" s="450">
        <v>2</v>
      </c>
      <c r="G33" s="451"/>
      <c r="H33" s="451">
        <v>0</v>
      </c>
      <c r="I33" s="452"/>
      <c r="J33" s="450">
        <v>0</v>
      </c>
      <c r="K33" s="451"/>
      <c r="L33" s="451">
        <f t="shared" si="2"/>
        <v>2</v>
      </c>
    </row>
    <row r="34" spans="2:12" ht="14.6" thickBot="1" x14ac:dyDescent="0.4">
      <c r="B34" s="458" t="s">
        <v>242</v>
      </c>
      <c r="C34" s="459" t="s">
        <v>172</v>
      </c>
      <c r="D34" s="460">
        <v>1</v>
      </c>
      <c r="E34" s="461">
        <v>0</v>
      </c>
      <c r="F34" s="462">
        <v>0</v>
      </c>
      <c r="G34" s="463"/>
      <c r="H34" s="463">
        <v>0</v>
      </c>
      <c r="I34" s="464"/>
      <c r="J34" s="462">
        <v>0</v>
      </c>
      <c r="K34" s="463"/>
      <c r="L34" s="465">
        <f t="shared" si="2"/>
        <v>0</v>
      </c>
    </row>
    <row r="35" spans="2:12" ht="14.6" thickTop="1" x14ac:dyDescent="0.35">
      <c r="B35" s="104"/>
    </row>
    <row r="36" spans="2:12" x14ac:dyDescent="0.35">
      <c r="B36" s="183" t="s">
        <v>196</v>
      </c>
    </row>
    <row r="37" spans="2:12" x14ac:dyDescent="0.35">
      <c r="B37"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F34E-084F-456E-97AC-289BFEE9C385}">
  <sheetPr>
    <tabColor rgb="FF00AAB4"/>
    <pageSetUpPr fitToPage="1"/>
  </sheetPr>
  <dimension ref="B2:M24"/>
  <sheetViews>
    <sheetView showGridLines="0" topLeftCell="A2" zoomScaleNormal="100" workbookViewId="0">
      <selection activeCell="E40" sqref="E40"/>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3" x14ac:dyDescent="0.35">
      <c r="B2" s="106" t="s">
        <v>0</v>
      </c>
    </row>
    <row r="3" spans="2:13" x14ac:dyDescent="0.35">
      <c r="B3" s="104" t="s">
        <v>1</v>
      </c>
    </row>
    <row r="4" spans="2:13" x14ac:dyDescent="0.35">
      <c r="B4" s="104"/>
    </row>
    <row r="6" spans="2:13" ht="19.75" x14ac:dyDescent="0.45">
      <c r="B6" s="108" t="s">
        <v>19</v>
      </c>
    </row>
    <row r="8" spans="2:13" s="120" customFormat="1" ht="15.45" x14ac:dyDescent="0.35">
      <c r="B8" s="118" t="s">
        <v>21</v>
      </c>
      <c r="C8" s="119"/>
      <c r="D8" s="766" t="s">
        <v>41</v>
      </c>
      <c r="E8" s="766"/>
      <c r="F8" s="766"/>
      <c r="G8" s="766" t="s">
        <v>42</v>
      </c>
      <c r="H8" s="766"/>
      <c r="I8" s="766" t="s">
        <v>43</v>
      </c>
      <c r="J8" s="766"/>
      <c r="K8" s="766" t="s">
        <v>44</v>
      </c>
      <c r="L8" s="766"/>
    </row>
    <row r="9" spans="2:13"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3" ht="14.6" thickTop="1" x14ac:dyDescent="0.35">
      <c r="B10" s="376" t="s">
        <v>243</v>
      </c>
      <c r="C10" s="377" t="s">
        <v>187</v>
      </c>
      <c r="D10" s="381">
        <v>27.9</v>
      </c>
      <c r="E10" s="305">
        <v>27.2</v>
      </c>
      <c r="F10" s="379">
        <v>26.3</v>
      </c>
      <c r="G10" s="411">
        <v>30</v>
      </c>
      <c r="H10" s="215">
        <v>30.5</v>
      </c>
      <c r="I10" s="381">
        <v>28</v>
      </c>
      <c r="J10" s="410">
        <v>39</v>
      </c>
      <c r="K10" s="215">
        <v>27.2</v>
      </c>
      <c r="L10" s="215">
        <v>26.3</v>
      </c>
    </row>
    <row r="11" spans="2:13" x14ac:dyDescent="0.35">
      <c r="B11" s="384" t="s">
        <v>244</v>
      </c>
      <c r="C11" s="309" t="s">
        <v>245</v>
      </c>
      <c r="D11" s="319">
        <v>86.6</v>
      </c>
      <c r="E11" s="313">
        <v>136.5</v>
      </c>
      <c r="F11" s="466">
        <v>143.80000000000001</v>
      </c>
      <c r="G11" s="313">
        <v>4</v>
      </c>
      <c r="H11" s="314">
        <v>3.3</v>
      </c>
      <c r="I11" s="319">
        <v>15.1</v>
      </c>
      <c r="J11" s="316">
        <v>0</v>
      </c>
      <c r="K11" s="314">
        <v>155.6</v>
      </c>
      <c r="L11" s="314">
        <f>F11+H11+J11</f>
        <v>147.10000000000002</v>
      </c>
      <c r="M11" s="215"/>
    </row>
    <row r="12" spans="2:13" x14ac:dyDescent="0.35">
      <c r="B12" s="384" t="s">
        <v>246</v>
      </c>
      <c r="C12" s="309" t="s">
        <v>245</v>
      </c>
      <c r="D12" s="319">
        <v>30.2</v>
      </c>
      <c r="E12" s="313">
        <v>44.8</v>
      </c>
      <c r="F12" s="466">
        <v>40.700000000000003</v>
      </c>
      <c r="G12" s="313">
        <v>0.6</v>
      </c>
      <c r="H12" s="314">
        <v>0.5</v>
      </c>
      <c r="I12" s="319">
        <v>18</v>
      </c>
      <c r="J12" s="316">
        <v>21.7</v>
      </c>
      <c r="K12" s="314">
        <v>63.4</v>
      </c>
      <c r="L12" s="314">
        <v>62.9</v>
      </c>
      <c r="M12" s="215"/>
    </row>
    <row r="13" spans="2:13" x14ac:dyDescent="0.35">
      <c r="B13" s="384" t="s">
        <v>247</v>
      </c>
      <c r="C13" s="309" t="s">
        <v>245</v>
      </c>
      <c r="D13" s="319">
        <v>1.3</v>
      </c>
      <c r="E13" s="313">
        <v>1.6</v>
      </c>
      <c r="F13" s="466">
        <v>1.8</v>
      </c>
      <c r="G13" s="313">
        <v>0</v>
      </c>
      <c r="H13" s="314">
        <v>0</v>
      </c>
      <c r="I13" s="319">
        <v>0</v>
      </c>
      <c r="J13" s="316">
        <v>0</v>
      </c>
      <c r="K13" s="314">
        <v>1.6</v>
      </c>
      <c r="L13" s="393">
        <f>F13+H13+J13</f>
        <v>1.8</v>
      </c>
    </row>
    <row r="14" spans="2:13" x14ac:dyDescent="0.35">
      <c r="B14" s="384" t="s">
        <v>248</v>
      </c>
      <c r="C14" s="309" t="s">
        <v>245</v>
      </c>
      <c r="D14" s="319">
        <v>185.7</v>
      </c>
      <c r="E14" s="313">
        <v>182.3</v>
      </c>
      <c r="F14" s="466">
        <v>204.2</v>
      </c>
      <c r="G14" s="313">
        <v>19.100000000000001</v>
      </c>
      <c r="H14" s="314">
        <v>18.2</v>
      </c>
      <c r="I14" s="319">
        <v>126.3</v>
      </c>
      <c r="J14" s="316">
        <v>106.1</v>
      </c>
      <c r="K14" s="314">
        <v>327.7</v>
      </c>
      <c r="L14" s="393">
        <v>328.5</v>
      </c>
    </row>
    <row r="15" spans="2:13" x14ac:dyDescent="0.35">
      <c r="B15" s="384" t="s">
        <v>249</v>
      </c>
      <c r="C15" s="309" t="s">
        <v>245</v>
      </c>
      <c r="D15" s="319"/>
      <c r="E15" s="313"/>
      <c r="F15" s="466">
        <v>0</v>
      </c>
      <c r="G15" s="313"/>
      <c r="H15" s="314">
        <v>0</v>
      </c>
      <c r="I15" s="319"/>
      <c r="J15" s="316">
        <v>0.3</v>
      </c>
      <c r="K15" s="314"/>
      <c r="L15" s="393">
        <f>F15+H15+J15</f>
        <v>0.3</v>
      </c>
    </row>
    <row r="16" spans="2:13" x14ac:dyDescent="0.35">
      <c r="B16" s="384" t="s">
        <v>250</v>
      </c>
      <c r="C16" s="309" t="s">
        <v>245</v>
      </c>
      <c r="D16" s="319"/>
      <c r="E16" s="313"/>
      <c r="F16" s="466">
        <v>2.4</v>
      </c>
      <c r="G16" s="313"/>
      <c r="H16" s="314">
        <v>0</v>
      </c>
      <c r="I16" s="319"/>
      <c r="J16" s="316">
        <v>0</v>
      </c>
      <c r="K16" s="314"/>
      <c r="L16" s="393">
        <f t="shared" ref="L16:L20" si="0">F16+H16+J16</f>
        <v>2.4</v>
      </c>
    </row>
    <row r="17" spans="2:12" x14ac:dyDescent="0.35">
      <c r="B17" s="384" t="s">
        <v>251</v>
      </c>
      <c r="C17" s="309" t="s">
        <v>245</v>
      </c>
      <c r="D17" s="319"/>
      <c r="E17" s="313"/>
      <c r="F17" s="466">
        <v>0.5</v>
      </c>
      <c r="G17" s="313"/>
      <c r="H17" s="314">
        <v>0</v>
      </c>
      <c r="I17" s="319"/>
      <c r="J17" s="316">
        <v>0</v>
      </c>
      <c r="K17" s="314"/>
      <c r="L17" s="393">
        <f t="shared" si="0"/>
        <v>0.5</v>
      </c>
    </row>
    <row r="18" spans="2:12" x14ac:dyDescent="0.35">
      <c r="B18" s="384" t="s">
        <v>252</v>
      </c>
      <c r="C18" s="309" t="s">
        <v>245</v>
      </c>
      <c r="D18" s="319"/>
      <c r="E18" s="313"/>
      <c r="F18" s="466">
        <v>13.3</v>
      </c>
      <c r="G18" s="313"/>
      <c r="H18" s="314">
        <v>0</v>
      </c>
      <c r="I18" s="319"/>
      <c r="J18" s="316">
        <v>0</v>
      </c>
      <c r="K18" s="314"/>
      <c r="L18" s="393">
        <f t="shared" si="0"/>
        <v>13.3</v>
      </c>
    </row>
    <row r="19" spans="2:12" x14ac:dyDescent="0.35">
      <c r="B19" s="384" t="s">
        <v>253</v>
      </c>
      <c r="C19" s="309" t="s">
        <v>245</v>
      </c>
      <c r="D19" s="319"/>
      <c r="E19" s="313"/>
      <c r="F19" s="466">
        <v>4.3</v>
      </c>
      <c r="G19" s="313"/>
      <c r="H19" s="314">
        <v>0</v>
      </c>
      <c r="I19" s="319"/>
      <c r="J19" s="316">
        <v>0</v>
      </c>
      <c r="K19" s="314"/>
      <c r="L19" s="393">
        <f t="shared" si="0"/>
        <v>4.3</v>
      </c>
    </row>
    <row r="20" spans="2:12" x14ac:dyDescent="0.35">
      <c r="B20" s="384" t="s">
        <v>254</v>
      </c>
      <c r="C20" s="309" t="s">
        <v>245</v>
      </c>
      <c r="D20" s="319"/>
      <c r="E20" s="313"/>
      <c r="F20" s="466">
        <v>1.4</v>
      </c>
      <c r="G20" s="313"/>
      <c r="H20" s="314">
        <v>0</v>
      </c>
      <c r="I20" s="319"/>
      <c r="J20" s="316">
        <v>0</v>
      </c>
      <c r="K20" s="314"/>
      <c r="L20" s="393">
        <f t="shared" si="0"/>
        <v>1.4</v>
      </c>
    </row>
    <row r="21" spans="2:12" ht="14.6" thickBot="1" x14ac:dyDescent="0.4">
      <c r="B21" s="397" t="s">
        <v>255</v>
      </c>
      <c r="C21" s="467" t="s">
        <v>245</v>
      </c>
      <c r="D21" s="468">
        <v>3247.4</v>
      </c>
      <c r="E21" s="373">
        <v>3469.1</v>
      </c>
      <c r="F21" s="469">
        <v>4269.6000000000004</v>
      </c>
      <c r="G21" s="373">
        <v>110.1</v>
      </c>
      <c r="H21" s="360">
        <v>130.69999999999999</v>
      </c>
      <c r="I21" s="375">
        <v>1650.5</v>
      </c>
      <c r="J21" s="374">
        <v>1502.3</v>
      </c>
      <c r="K21" s="360">
        <v>5229.7</v>
      </c>
      <c r="L21" s="111">
        <v>5902.6</v>
      </c>
    </row>
    <row r="23" spans="2:12" x14ac:dyDescent="0.35">
      <c r="B23" s="183" t="s">
        <v>196</v>
      </c>
    </row>
    <row r="24" spans="2:12" x14ac:dyDescent="0.35">
      <c r="B24"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CC50-B198-4176-AE6B-B5EE94D59B2E}">
  <sheetPr>
    <tabColor rgb="FF00AAB4"/>
    <pageSetUpPr fitToPage="1"/>
  </sheetPr>
  <dimension ref="B2:M28"/>
  <sheetViews>
    <sheetView showGridLines="0" zoomScaleNormal="100" workbookViewId="0">
      <selection activeCell="C6" sqref="C6"/>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3" x14ac:dyDescent="0.35">
      <c r="B2" s="106" t="s">
        <v>0</v>
      </c>
    </row>
    <row r="3" spans="2:13" x14ac:dyDescent="0.35">
      <c r="B3" s="104" t="s">
        <v>1</v>
      </c>
    </row>
    <row r="4" spans="2:13" x14ac:dyDescent="0.35">
      <c r="B4" s="104"/>
    </row>
    <row r="6" spans="2:13" ht="19.75" x14ac:dyDescent="0.45">
      <c r="B6" s="108" t="s">
        <v>19</v>
      </c>
    </row>
    <row r="8" spans="2:13" s="120" customFormat="1" ht="15.45" x14ac:dyDescent="0.35">
      <c r="B8" s="118" t="s">
        <v>22</v>
      </c>
      <c r="C8" s="119"/>
      <c r="D8" s="766" t="s">
        <v>41</v>
      </c>
      <c r="E8" s="766"/>
      <c r="F8" s="766"/>
      <c r="G8" s="766" t="s">
        <v>42</v>
      </c>
      <c r="H8" s="766"/>
      <c r="I8" s="766" t="s">
        <v>43</v>
      </c>
      <c r="J8" s="766"/>
      <c r="K8" s="766" t="s">
        <v>44</v>
      </c>
      <c r="L8" s="766"/>
    </row>
    <row r="9" spans="2:13"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3" ht="14.6" thickTop="1" x14ac:dyDescent="0.35">
      <c r="B10" s="376" t="s">
        <v>256</v>
      </c>
      <c r="C10" s="377" t="s">
        <v>172</v>
      </c>
      <c r="D10" s="302">
        <v>3396</v>
      </c>
      <c r="E10" s="303">
        <v>3487</v>
      </c>
      <c r="F10" s="470">
        <v>3792</v>
      </c>
      <c r="G10" s="411">
        <v>397</v>
      </c>
      <c r="H10" s="471">
        <v>388</v>
      </c>
      <c r="I10" s="302">
        <v>3105</v>
      </c>
      <c r="J10" s="471">
        <v>3185</v>
      </c>
      <c r="K10" s="472">
        <f>E10+G10+I10</f>
        <v>6989</v>
      </c>
      <c r="L10" s="472">
        <f>F10+H10+J10</f>
        <v>7365</v>
      </c>
    </row>
    <row r="11" spans="2:13" x14ac:dyDescent="0.35">
      <c r="B11" s="384" t="s">
        <v>257</v>
      </c>
      <c r="C11" s="309" t="s">
        <v>172</v>
      </c>
      <c r="D11" s="310">
        <v>3116</v>
      </c>
      <c r="E11" s="311">
        <v>2571</v>
      </c>
      <c r="F11" s="421">
        <v>3120</v>
      </c>
      <c r="G11" s="313">
        <v>237</v>
      </c>
      <c r="H11" s="421">
        <v>241</v>
      </c>
      <c r="I11" s="319">
        <v>0</v>
      </c>
      <c r="J11" s="421">
        <v>2483</v>
      </c>
      <c r="K11" s="473">
        <f t="shared" ref="K11:K13" si="0">E11+G11+I11</f>
        <v>2808</v>
      </c>
      <c r="L11" s="473">
        <f t="shared" ref="L11:L13" si="1">F11+H11+J11</f>
        <v>5844</v>
      </c>
      <c r="M11" s="215"/>
    </row>
    <row r="12" spans="2:13" x14ac:dyDescent="0.35">
      <c r="B12" s="384" t="s">
        <v>258</v>
      </c>
      <c r="C12" s="309" t="s">
        <v>172</v>
      </c>
      <c r="D12" s="319">
        <v>187</v>
      </c>
      <c r="E12" s="313">
        <v>867</v>
      </c>
      <c r="F12" s="421">
        <v>579</v>
      </c>
      <c r="G12" s="313">
        <v>158</v>
      </c>
      <c r="H12" s="421">
        <v>147</v>
      </c>
      <c r="I12" s="310">
        <v>2945</v>
      </c>
      <c r="J12" s="421">
        <v>475</v>
      </c>
      <c r="K12" s="473">
        <f t="shared" si="0"/>
        <v>3970</v>
      </c>
      <c r="L12" s="473">
        <f t="shared" si="1"/>
        <v>1201</v>
      </c>
      <c r="M12" s="215"/>
    </row>
    <row r="13" spans="2:13" x14ac:dyDescent="0.35">
      <c r="B13" s="384" t="s">
        <v>259</v>
      </c>
      <c r="C13" s="309" t="s">
        <v>172</v>
      </c>
      <c r="D13" s="319">
        <v>93</v>
      </c>
      <c r="E13" s="313">
        <v>49</v>
      </c>
      <c r="F13" s="421">
        <v>93</v>
      </c>
      <c r="G13" s="313">
        <v>2</v>
      </c>
      <c r="H13" s="421">
        <v>0</v>
      </c>
      <c r="I13" s="319">
        <v>160</v>
      </c>
      <c r="J13" s="421">
        <v>227</v>
      </c>
      <c r="K13" s="473">
        <f t="shared" si="0"/>
        <v>211</v>
      </c>
      <c r="L13" s="473">
        <f t="shared" si="1"/>
        <v>320</v>
      </c>
    </row>
    <row r="14" spans="2:13" x14ac:dyDescent="0.35">
      <c r="B14" s="384" t="s">
        <v>260</v>
      </c>
      <c r="C14" s="309" t="s">
        <v>187</v>
      </c>
      <c r="D14" s="385">
        <v>84.25</v>
      </c>
      <c r="E14" s="386">
        <v>51.58</v>
      </c>
      <c r="F14" s="474">
        <v>48.64</v>
      </c>
      <c r="G14" s="386">
        <v>52</v>
      </c>
      <c r="H14" s="474">
        <v>51.81</v>
      </c>
      <c r="I14" s="385">
        <v>0</v>
      </c>
      <c r="J14" s="474">
        <v>51.92</v>
      </c>
      <c r="K14" s="475">
        <v>36.630000000000003</v>
      </c>
      <c r="L14" s="476">
        <v>49.61</v>
      </c>
    </row>
    <row r="15" spans="2:13" x14ac:dyDescent="0.35">
      <c r="B15" s="384" t="s">
        <v>261</v>
      </c>
      <c r="C15" s="309" t="s">
        <v>187</v>
      </c>
      <c r="D15" s="385">
        <v>15.01</v>
      </c>
      <c r="E15" s="386">
        <v>48</v>
      </c>
      <c r="F15" s="474">
        <v>50.75</v>
      </c>
      <c r="G15" s="386">
        <v>47.8</v>
      </c>
      <c r="H15" s="474">
        <v>48.19</v>
      </c>
      <c r="I15" s="385">
        <v>97.86</v>
      </c>
      <c r="J15" s="474">
        <v>47.58</v>
      </c>
      <c r="K15" s="475">
        <v>62.45</v>
      </c>
      <c r="L15" s="476">
        <v>49.81</v>
      </c>
    </row>
    <row r="16" spans="2:13" x14ac:dyDescent="0.35">
      <c r="B16" s="384" t="s">
        <v>262</v>
      </c>
      <c r="C16" s="309" t="s">
        <v>187</v>
      </c>
      <c r="D16" s="385">
        <v>0.74</v>
      </c>
      <c r="E16" s="386">
        <v>0.42</v>
      </c>
      <c r="F16" s="474">
        <v>0.61</v>
      </c>
      <c r="G16" s="386">
        <v>0.2</v>
      </c>
      <c r="H16" s="474">
        <v>0</v>
      </c>
      <c r="I16" s="385">
        <v>2.14</v>
      </c>
      <c r="J16" s="474">
        <v>0.5</v>
      </c>
      <c r="K16" s="475">
        <v>0.92</v>
      </c>
      <c r="L16" s="476">
        <v>0.57999999999999996</v>
      </c>
    </row>
    <row r="17" spans="2:12" x14ac:dyDescent="0.35">
      <c r="B17" s="384" t="s">
        <v>263</v>
      </c>
      <c r="C17" s="309" t="s">
        <v>172</v>
      </c>
      <c r="D17" s="319">
        <v>19</v>
      </c>
      <c r="E17" s="313">
        <v>62</v>
      </c>
      <c r="F17" s="421">
        <v>60</v>
      </c>
      <c r="G17" s="313">
        <v>0</v>
      </c>
      <c r="H17" s="421">
        <v>2</v>
      </c>
      <c r="I17" s="319">
        <v>12</v>
      </c>
      <c r="J17" s="421">
        <v>33</v>
      </c>
      <c r="K17" s="322">
        <f>E17+G17+I17</f>
        <v>74</v>
      </c>
      <c r="L17" s="477">
        <f>F17+H17+J17</f>
        <v>95</v>
      </c>
    </row>
    <row r="18" spans="2:12" x14ac:dyDescent="0.35">
      <c r="B18" s="384" t="s">
        <v>264</v>
      </c>
      <c r="C18" s="309" t="s">
        <v>172</v>
      </c>
      <c r="D18" s="319"/>
      <c r="E18" s="313">
        <v>32</v>
      </c>
      <c r="F18" s="421">
        <v>36</v>
      </c>
      <c r="G18" s="322"/>
      <c r="H18" s="421">
        <v>1</v>
      </c>
      <c r="I18" s="321"/>
      <c r="J18" s="421">
        <v>0</v>
      </c>
      <c r="K18" s="322">
        <f t="shared" ref="K18:K19" si="2">E18+G18+I18</f>
        <v>32</v>
      </c>
      <c r="L18" s="477">
        <f t="shared" ref="L18:L19" si="3">F18+H18+J18</f>
        <v>37</v>
      </c>
    </row>
    <row r="19" spans="2:12" x14ac:dyDescent="0.35">
      <c r="B19" s="384" t="s">
        <v>265</v>
      </c>
      <c r="C19" s="309" t="s">
        <v>172</v>
      </c>
      <c r="D19" s="319"/>
      <c r="E19" s="313">
        <v>30</v>
      </c>
      <c r="F19" s="421">
        <v>24</v>
      </c>
      <c r="G19" s="322"/>
      <c r="H19" s="421">
        <v>1</v>
      </c>
      <c r="I19" s="321"/>
      <c r="J19" s="421">
        <v>33</v>
      </c>
      <c r="K19" s="322">
        <f t="shared" si="2"/>
        <v>30</v>
      </c>
      <c r="L19" s="477">
        <f t="shared" si="3"/>
        <v>58</v>
      </c>
    </row>
    <row r="20" spans="2:12" ht="14.6" thickBot="1" x14ac:dyDescent="0.4">
      <c r="B20" s="397" t="s">
        <v>266</v>
      </c>
      <c r="C20" s="398" t="s">
        <v>187</v>
      </c>
      <c r="D20" s="478">
        <v>2.25</v>
      </c>
      <c r="E20" s="479">
        <v>2.8</v>
      </c>
      <c r="F20" s="480">
        <v>3.05</v>
      </c>
      <c r="G20" s="479"/>
      <c r="H20" s="481">
        <v>0.25</v>
      </c>
      <c r="I20" s="482"/>
      <c r="J20" s="483">
        <v>1.51</v>
      </c>
      <c r="K20" s="484">
        <v>2.8</v>
      </c>
      <c r="L20" s="485">
        <v>2.4300000000000002</v>
      </c>
    </row>
    <row r="22" spans="2:12" x14ac:dyDescent="0.35">
      <c r="B22" s="300" t="s">
        <v>267</v>
      </c>
    </row>
    <row r="23" spans="2:12" x14ac:dyDescent="0.35">
      <c r="B23" s="104" t="s">
        <v>268</v>
      </c>
    </row>
    <row r="24" spans="2:12" x14ac:dyDescent="0.35">
      <c r="B24" s="104" t="s">
        <v>269</v>
      </c>
    </row>
    <row r="25" spans="2:12" x14ac:dyDescent="0.35">
      <c r="B25" s="104" t="s">
        <v>270</v>
      </c>
    </row>
    <row r="26" spans="2:12" x14ac:dyDescent="0.35">
      <c r="B26" s="104"/>
    </row>
    <row r="27" spans="2:12" x14ac:dyDescent="0.35">
      <c r="B27" s="183" t="s">
        <v>271</v>
      </c>
    </row>
    <row r="28" spans="2:12" x14ac:dyDescent="0.35">
      <c r="B28" s="184" t="s">
        <v>170</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2FF3-F03B-4CE9-9C05-A083DFCFE639}">
  <sheetPr>
    <pageSetUpPr fitToPage="1"/>
  </sheetPr>
  <dimension ref="B2:L56"/>
  <sheetViews>
    <sheetView showGridLines="0" zoomScaleNormal="100" workbookViewId="0">
      <selection activeCell="C37" sqref="C37"/>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272</v>
      </c>
    </row>
    <row r="8" spans="2:12" s="120" customFormat="1" ht="15.45" x14ac:dyDescent="0.35">
      <c r="B8" s="118" t="s">
        <v>9</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215" t="s">
        <v>273</v>
      </c>
      <c r="C10" s="145" t="s">
        <v>187</v>
      </c>
      <c r="D10" s="489">
        <v>100</v>
      </c>
      <c r="E10" s="306">
        <v>100</v>
      </c>
      <c r="F10" s="416">
        <v>100</v>
      </c>
      <c r="G10" s="214">
        <v>100</v>
      </c>
      <c r="H10" s="214">
        <v>100</v>
      </c>
      <c r="I10" s="489">
        <v>100</v>
      </c>
      <c r="J10" s="490">
        <v>100</v>
      </c>
      <c r="K10" s="491">
        <v>100</v>
      </c>
      <c r="L10" s="492">
        <v>100</v>
      </c>
    </row>
    <row r="11" spans="2:12" x14ac:dyDescent="0.35">
      <c r="B11" s="314" t="s">
        <v>274</v>
      </c>
      <c r="C11" s="493" t="s">
        <v>172</v>
      </c>
      <c r="D11" s="452">
        <f>SUM(D12:D14)</f>
        <v>115</v>
      </c>
      <c r="E11" s="451">
        <f t="shared" ref="E11:K11" si="0">SUM(E12:E14)</f>
        <v>69</v>
      </c>
      <c r="F11" s="451">
        <v>72</v>
      </c>
      <c r="G11" s="452">
        <f t="shared" si="0"/>
        <v>0</v>
      </c>
      <c r="H11" s="450">
        <f t="shared" si="0"/>
        <v>0</v>
      </c>
      <c r="I11" s="452">
        <f t="shared" si="0"/>
        <v>108</v>
      </c>
      <c r="J11" s="450">
        <f t="shared" si="0"/>
        <v>82</v>
      </c>
      <c r="K11" s="452">
        <f t="shared" si="0"/>
        <v>177</v>
      </c>
      <c r="L11" s="451">
        <f>SUM(L12:L14)</f>
        <v>154</v>
      </c>
    </row>
    <row r="12" spans="2:12" x14ac:dyDescent="0.35">
      <c r="B12" s="314" t="s">
        <v>275</v>
      </c>
      <c r="C12" s="493" t="s">
        <v>172</v>
      </c>
      <c r="D12" s="452">
        <v>0</v>
      </c>
      <c r="E12" s="494">
        <v>0</v>
      </c>
      <c r="F12" s="391">
        <v>0</v>
      </c>
      <c r="G12" s="451">
        <v>0</v>
      </c>
      <c r="H12" s="451">
        <v>0</v>
      </c>
      <c r="I12" s="452">
        <v>0</v>
      </c>
      <c r="J12" s="450">
        <v>0</v>
      </c>
      <c r="K12" s="322">
        <v>0</v>
      </c>
      <c r="L12" s="495">
        <f>F12+H12+J12</f>
        <v>0</v>
      </c>
    </row>
    <row r="13" spans="2:12" x14ac:dyDescent="0.35">
      <c r="B13" s="314" t="s">
        <v>276</v>
      </c>
      <c r="C13" s="493" t="s">
        <v>172</v>
      </c>
      <c r="D13" s="452">
        <v>2</v>
      </c>
      <c r="E13" s="494">
        <v>1</v>
      </c>
      <c r="F13" s="391">
        <v>0</v>
      </c>
      <c r="G13" s="451">
        <v>0</v>
      </c>
      <c r="H13" s="451">
        <v>0</v>
      </c>
      <c r="I13" s="452">
        <v>0</v>
      </c>
      <c r="J13" s="450">
        <v>0</v>
      </c>
      <c r="K13" s="322">
        <v>1</v>
      </c>
      <c r="L13" s="495">
        <f t="shared" ref="L13:L14" si="1">F13+H13+J13</f>
        <v>0</v>
      </c>
    </row>
    <row r="14" spans="2:12" x14ac:dyDescent="0.35">
      <c r="B14" s="314" t="s">
        <v>277</v>
      </c>
      <c r="C14" s="493" t="s">
        <v>172</v>
      </c>
      <c r="D14" s="452">
        <v>113</v>
      </c>
      <c r="E14" s="494">
        <v>68</v>
      </c>
      <c r="F14" s="391">
        <v>72</v>
      </c>
      <c r="G14" s="451"/>
      <c r="H14" s="451"/>
      <c r="I14" s="452">
        <v>108</v>
      </c>
      <c r="J14" s="450">
        <v>82</v>
      </c>
      <c r="K14" s="322">
        <v>176</v>
      </c>
      <c r="L14" s="495">
        <f t="shared" si="1"/>
        <v>154</v>
      </c>
    </row>
    <row r="15" spans="2:12" x14ac:dyDescent="0.35">
      <c r="B15" s="314" t="s">
        <v>278</v>
      </c>
      <c r="C15" s="493" t="s">
        <v>172</v>
      </c>
      <c r="D15" s="452">
        <v>8</v>
      </c>
      <c r="E15" s="494">
        <v>6</v>
      </c>
      <c r="F15" s="391">
        <v>3</v>
      </c>
      <c r="G15" s="451">
        <v>0</v>
      </c>
      <c r="H15" s="451">
        <v>0</v>
      </c>
      <c r="I15" s="452">
        <v>0</v>
      </c>
      <c r="J15" s="450">
        <v>0</v>
      </c>
      <c r="K15" s="322">
        <v>6</v>
      </c>
      <c r="L15" s="495">
        <f>F15+H15+J15</f>
        <v>3</v>
      </c>
    </row>
    <row r="16" spans="2:12" x14ac:dyDescent="0.35">
      <c r="B16" s="314" t="s">
        <v>279</v>
      </c>
      <c r="C16" s="493" t="s">
        <v>172</v>
      </c>
      <c r="D16" s="452">
        <v>111</v>
      </c>
      <c r="E16" s="510">
        <v>35</v>
      </c>
      <c r="F16" s="391">
        <v>47</v>
      </c>
      <c r="G16" s="451">
        <v>0</v>
      </c>
      <c r="H16" s="451">
        <v>0</v>
      </c>
      <c r="I16" s="452">
        <v>0</v>
      </c>
      <c r="J16" s="450">
        <v>0</v>
      </c>
      <c r="K16" s="322">
        <v>35</v>
      </c>
      <c r="L16" s="495">
        <f t="shared" ref="L16:L18" si="2">F16+H16+J16</f>
        <v>47</v>
      </c>
    </row>
    <row r="17" spans="2:12" x14ac:dyDescent="0.35">
      <c r="B17" s="314" t="s">
        <v>280</v>
      </c>
      <c r="C17" s="493" t="s">
        <v>172</v>
      </c>
      <c r="D17" s="452">
        <v>0</v>
      </c>
      <c r="E17" s="494">
        <v>0</v>
      </c>
      <c r="F17" s="391">
        <v>0</v>
      </c>
      <c r="G17" s="451">
        <v>0</v>
      </c>
      <c r="H17" s="451">
        <v>0</v>
      </c>
      <c r="I17" s="452">
        <v>0</v>
      </c>
      <c r="J17" s="450">
        <v>0</v>
      </c>
      <c r="K17" s="322">
        <v>0</v>
      </c>
      <c r="L17" s="495">
        <f t="shared" si="2"/>
        <v>0</v>
      </c>
    </row>
    <row r="18" spans="2:12" x14ac:dyDescent="0.35">
      <c r="B18" s="215" t="s">
        <v>281</v>
      </c>
      <c r="C18" s="496" t="s">
        <v>172</v>
      </c>
      <c r="D18" s="497">
        <v>0</v>
      </c>
      <c r="E18" s="498">
        <v>0</v>
      </c>
      <c r="F18" s="499">
        <v>0</v>
      </c>
      <c r="G18" s="214">
        <v>0</v>
      </c>
      <c r="H18" s="214">
        <v>0</v>
      </c>
      <c r="I18" s="497">
        <v>0</v>
      </c>
      <c r="J18" s="500">
        <v>0</v>
      </c>
      <c r="K18" s="491">
        <v>0</v>
      </c>
      <c r="L18" s="495">
        <f t="shared" si="2"/>
        <v>0</v>
      </c>
    </row>
    <row r="19" spans="2:12" x14ac:dyDescent="0.35">
      <c r="B19" s="501" t="s">
        <v>282</v>
      </c>
      <c r="C19" s="493"/>
      <c r="D19" s="502"/>
      <c r="E19" s="503"/>
      <c r="F19" s="504"/>
      <c r="G19" s="505"/>
      <c r="H19" s="505"/>
      <c r="I19" s="502"/>
      <c r="J19" s="506"/>
      <c r="K19" s="507"/>
      <c r="L19" s="508"/>
    </row>
    <row r="20" spans="2:12" x14ac:dyDescent="0.35">
      <c r="B20" s="509" t="s">
        <v>283</v>
      </c>
      <c r="C20" s="493" t="s">
        <v>284</v>
      </c>
      <c r="D20" s="452"/>
      <c r="E20" s="510"/>
      <c r="F20" s="391">
        <v>0</v>
      </c>
      <c r="G20" s="451"/>
      <c r="H20" s="451">
        <v>0</v>
      </c>
      <c r="I20" s="452"/>
      <c r="J20" s="450">
        <v>0</v>
      </c>
      <c r="K20" s="322"/>
      <c r="L20" s="495">
        <v>0</v>
      </c>
    </row>
    <row r="21" spans="2:12" x14ac:dyDescent="0.35">
      <c r="B21" s="509" t="s">
        <v>285</v>
      </c>
      <c r="C21" s="493" t="s">
        <v>172</v>
      </c>
      <c r="D21" s="452"/>
      <c r="E21" s="510"/>
      <c r="F21" s="391">
        <v>0</v>
      </c>
      <c r="G21" s="451"/>
      <c r="H21" s="451">
        <v>0</v>
      </c>
      <c r="I21" s="452"/>
      <c r="J21" s="450">
        <v>0</v>
      </c>
      <c r="K21" s="322"/>
      <c r="L21" s="495">
        <v>0</v>
      </c>
    </row>
    <row r="22" spans="2:12" ht="14.6" thickBot="1" x14ac:dyDescent="0.4">
      <c r="B22" s="511" t="s">
        <v>286</v>
      </c>
      <c r="C22" s="467" t="s">
        <v>172</v>
      </c>
      <c r="D22" s="512"/>
      <c r="E22" s="513"/>
      <c r="F22" s="426">
        <v>0</v>
      </c>
      <c r="G22" s="514"/>
      <c r="H22" s="514">
        <v>0</v>
      </c>
      <c r="I22" s="512"/>
      <c r="J22" s="515">
        <v>0</v>
      </c>
      <c r="K22" s="427"/>
      <c r="L22" s="516">
        <v>0</v>
      </c>
    </row>
    <row r="24" spans="2:12" x14ac:dyDescent="0.35">
      <c r="B24" s="517" t="s">
        <v>117</v>
      </c>
    </row>
    <row r="25" spans="2:12" x14ac:dyDescent="0.35">
      <c r="B25" s="24" t="s">
        <v>287</v>
      </c>
    </row>
    <row r="26" spans="2:12" x14ac:dyDescent="0.35">
      <c r="B26" s="24" t="s">
        <v>288</v>
      </c>
    </row>
    <row r="27" spans="2:12" x14ac:dyDescent="0.35">
      <c r="B27" s="24" t="s">
        <v>289</v>
      </c>
    </row>
    <row r="28" spans="2:12" x14ac:dyDescent="0.35">
      <c r="B28" s="24" t="s">
        <v>290</v>
      </c>
    </row>
    <row r="29" spans="2:12" x14ac:dyDescent="0.35">
      <c r="B29" s="24"/>
    </row>
    <row r="30" spans="2:12" x14ac:dyDescent="0.35">
      <c r="D30" s="768"/>
      <c r="E30" s="768"/>
      <c r="F30" s="768"/>
    </row>
    <row r="31" spans="2:12" ht="15.45" x14ac:dyDescent="0.35">
      <c r="B31" s="118" t="s">
        <v>291</v>
      </c>
      <c r="C31" s="119"/>
      <c r="D31" s="766" t="s">
        <v>41</v>
      </c>
      <c r="E31" s="766"/>
      <c r="F31" s="766"/>
      <c r="G31" s="766" t="s">
        <v>42</v>
      </c>
      <c r="H31" s="766"/>
      <c r="I31" s="766" t="s">
        <v>43</v>
      </c>
      <c r="J31" s="766"/>
      <c r="K31" s="766" t="s">
        <v>44</v>
      </c>
      <c r="L31" s="766"/>
    </row>
    <row r="32" spans="2:12" ht="14.6" thickBot="1" x14ac:dyDescent="0.4">
      <c r="B32" s="121"/>
      <c r="C32" s="121" t="s">
        <v>45</v>
      </c>
      <c r="D32" s="121">
        <v>2021</v>
      </c>
      <c r="E32" s="121">
        <v>2022</v>
      </c>
      <c r="F32" s="121">
        <v>2023</v>
      </c>
      <c r="G32" s="121">
        <v>2022</v>
      </c>
      <c r="H32" s="121">
        <v>2023</v>
      </c>
      <c r="I32" s="122">
        <v>2022</v>
      </c>
      <c r="J32" s="121">
        <v>2023</v>
      </c>
      <c r="K32" s="121">
        <v>2022</v>
      </c>
      <c r="L32" s="121">
        <v>2023</v>
      </c>
    </row>
    <row r="33" spans="2:12" ht="14.6" thickTop="1" x14ac:dyDescent="0.35">
      <c r="B33" s="518" t="s">
        <v>292</v>
      </c>
      <c r="C33" s="377" t="s">
        <v>172</v>
      </c>
      <c r="D33" s="411">
        <v>0</v>
      </c>
      <c r="E33" s="411">
        <v>0</v>
      </c>
      <c r="F33" s="519">
        <v>0</v>
      </c>
      <c r="G33" s="380">
        <v>0</v>
      </c>
      <c r="H33" s="382">
        <v>0</v>
      </c>
      <c r="I33" s="380">
        <v>1</v>
      </c>
      <c r="J33" s="382">
        <v>0</v>
      </c>
      <c r="K33" s="520" t="s">
        <v>293</v>
      </c>
      <c r="L33" s="521">
        <f>F33+H33+J33</f>
        <v>0</v>
      </c>
    </row>
    <row r="34" spans="2:12" x14ac:dyDescent="0.35">
      <c r="B34" s="384" t="s">
        <v>294</v>
      </c>
      <c r="C34" s="309" t="s">
        <v>172</v>
      </c>
      <c r="D34" s="313">
        <v>1</v>
      </c>
      <c r="E34" s="313">
        <v>0</v>
      </c>
      <c r="F34" s="522">
        <v>0</v>
      </c>
      <c r="G34" s="313">
        <v>0</v>
      </c>
      <c r="H34" s="392">
        <v>0</v>
      </c>
      <c r="I34" s="313" t="s">
        <v>295</v>
      </c>
      <c r="J34" s="392">
        <v>0</v>
      </c>
      <c r="K34" s="451">
        <f>E34+G34+0</f>
        <v>0</v>
      </c>
      <c r="L34" s="523">
        <f t="shared" ref="L34:L35" si="3">F34+H34+J34</f>
        <v>0</v>
      </c>
    </row>
    <row r="35" spans="2:12" x14ac:dyDescent="0.35">
      <c r="B35" s="384" t="s">
        <v>296</v>
      </c>
      <c r="C35" s="309" t="s">
        <v>172</v>
      </c>
      <c r="D35" s="313">
        <v>9</v>
      </c>
      <c r="E35" s="313">
        <v>4</v>
      </c>
      <c r="F35" s="522">
        <v>7</v>
      </c>
      <c r="G35" s="313">
        <v>1</v>
      </c>
      <c r="H35" s="392">
        <v>1</v>
      </c>
      <c r="I35" s="313">
        <v>2</v>
      </c>
      <c r="J35" s="392">
        <v>2</v>
      </c>
      <c r="K35" s="214">
        <f t="shared" ref="K35" si="4">E35+G35+I35</f>
        <v>7</v>
      </c>
      <c r="L35" s="521">
        <f t="shared" si="3"/>
        <v>10</v>
      </c>
    </row>
    <row r="36" spans="2:12" x14ac:dyDescent="0.35">
      <c r="B36" s="384" t="s">
        <v>297</v>
      </c>
      <c r="C36" s="309" t="s">
        <v>298</v>
      </c>
      <c r="D36" s="313">
        <v>1.41</v>
      </c>
      <c r="E36" s="313">
        <v>0.92</v>
      </c>
      <c r="F36" s="522">
        <v>0.95</v>
      </c>
      <c r="G36" s="313">
        <v>0</v>
      </c>
      <c r="H36" s="392">
        <v>5.38</v>
      </c>
      <c r="I36" s="386">
        <v>3.2</v>
      </c>
      <c r="J36" s="392">
        <v>2.0699999999999998</v>
      </c>
      <c r="K36" s="451">
        <v>1.39</v>
      </c>
      <c r="L36" s="523">
        <v>1.22</v>
      </c>
    </row>
    <row r="37" spans="2:12" x14ac:dyDescent="0.35">
      <c r="B37" s="384" t="s">
        <v>299</v>
      </c>
      <c r="C37" s="309" t="s">
        <v>300</v>
      </c>
      <c r="D37" s="313">
        <v>0.47</v>
      </c>
      <c r="E37" s="313">
        <v>0.15</v>
      </c>
      <c r="F37" s="524">
        <v>0.2</v>
      </c>
      <c r="G37" s="313">
        <v>0</v>
      </c>
      <c r="H37" s="392">
        <v>1.35</v>
      </c>
      <c r="I37" s="313">
        <v>0.22</v>
      </c>
      <c r="J37" s="392">
        <v>0.13</v>
      </c>
      <c r="K37" s="451">
        <v>0.19</v>
      </c>
      <c r="L37" s="525">
        <v>0.2</v>
      </c>
    </row>
    <row r="38" spans="2:12" x14ac:dyDescent="0.35">
      <c r="B38" s="384" t="s">
        <v>301</v>
      </c>
      <c r="C38" s="309"/>
      <c r="D38" s="526"/>
      <c r="E38" s="526"/>
      <c r="F38" s="527"/>
      <c r="G38" s="505"/>
      <c r="H38" s="506"/>
      <c r="I38" s="456"/>
      <c r="J38" s="455"/>
      <c r="K38" s="456"/>
      <c r="L38" s="528"/>
    </row>
    <row r="39" spans="2:12" x14ac:dyDescent="0.35">
      <c r="B39" s="432" t="s">
        <v>302</v>
      </c>
      <c r="C39" s="309" t="s">
        <v>187</v>
      </c>
      <c r="D39" s="313" t="s">
        <v>88</v>
      </c>
      <c r="E39" s="313" t="s">
        <v>88</v>
      </c>
      <c r="F39" s="524">
        <v>94.7</v>
      </c>
      <c r="G39" s="451" t="s">
        <v>88</v>
      </c>
      <c r="H39" s="450" t="s">
        <v>303</v>
      </c>
      <c r="I39" s="451" t="s">
        <v>88</v>
      </c>
      <c r="J39" s="529">
        <v>84</v>
      </c>
      <c r="K39" s="451" t="s">
        <v>88</v>
      </c>
      <c r="L39" s="525">
        <v>91.9</v>
      </c>
    </row>
    <row r="40" spans="2:12" x14ac:dyDescent="0.35">
      <c r="B40" s="432" t="s">
        <v>304</v>
      </c>
      <c r="C40" s="309" t="s">
        <v>187</v>
      </c>
      <c r="D40" s="530">
        <v>98.2</v>
      </c>
      <c r="E40" s="386">
        <v>98.8</v>
      </c>
      <c r="F40" s="524">
        <v>98.3</v>
      </c>
      <c r="G40" s="386">
        <v>100</v>
      </c>
      <c r="H40" s="389">
        <v>97.46</v>
      </c>
      <c r="I40" s="386">
        <v>79</v>
      </c>
      <c r="J40" s="389">
        <v>95</v>
      </c>
      <c r="K40" s="530" t="s">
        <v>88</v>
      </c>
      <c r="L40" s="525">
        <v>96.4</v>
      </c>
    </row>
    <row r="41" spans="2:12" x14ac:dyDescent="0.35">
      <c r="B41" s="432" t="s">
        <v>305</v>
      </c>
      <c r="C41" s="309" t="s">
        <v>187</v>
      </c>
      <c r="D41" s="530">
        <v>99.6</v>
      </c>
      <c r="E41" s="386">
        <v>99.7</v>
      </c>
      <c r="F41" s="524">
        <v>99</v>
      </c>
      <c r="G41" s="386">
        <v>100</v>
      </c>
      <c r="H41" s="389">
        <v>100</v>
      </c>
      <c r="I41" s="530" t="s">
        <v>88</v>
      </c>
      <c r="J41" s="529">
        <v>92.2</v>
      </c>
      <c r="K41" s="530" t="s">
        <v>88</v>
      </c>
      <c r="L41" s="525">
        <v>98.4</v>
      </c>
    </row>
    <row r="42" spans="2:12" x14ac:dyDescent="0.35">
      <c r="B42" s="432" t="s">
        <v>306</v>
      </c>
      <c r="C42" s="309" t="s">
        <v>187</v>
      </c>
      <c r="D42" s="530">
        <v>97</v>
      </c>
      <c r="E42" s="386">
        <v>91</v>
      </c>
      <c r="F42" s="524">
        <v>98</v>
      </c>
      <c r="G42" s="386">
        <v>100</v>
      </c>
      <c r="H42" s="389">
        <v>100</v>
      </c>
      <c r="I42" s="386">
        <v>100</v>
      </c>
      <c r="J42" s="389">
        <v>100</v>
      </c>
      <c r="K42" s="530" t="s">
        <v>88</v>
      </c>
      <c r="L42" s="525">
        <v>98</v>
      </c>
    </row>
    <row r="43" spans="2:12" x14ac:dyDescent="0.35">
      <c r="B43" s="432" t="s">
        <v>307</v>
      </c>
      <c r="C43" s="309" t="s">
        <v>172</v>
      </c>
      <c r="D43" s="451">
        <v>12</v>
      </c>
      <c r="E43" s="313">
        <v>6</v>
      </c>
      <c r="F43" s="522">
        <v>6</v>
      </c>
      <c r="G43" s="313">
        <v>0</v>
      </c>
      <c r="H43" s="392">
        <v>0</v>
      </c>
      <c r="I43" s="313">
        <v>0</v>
      </c>
      <c r="J43" s="392">
        <v>0</v>
      </c>
      <c r="K43" s="451">
        <v>6</v>
      </c>
      <c r="L43" s="523">
        <v>6</v>
      </c>
    </row>
    <row r="44" spans="2:12" x14ac:dyDescent="0.35">
      <c r="B44" s="432" t="s">
        <v>308</v>
      </c>
      <c r="C44" s="309" t="s">
        <v>187</v>
      </c>
      <c r="D44" s="530">
        <v>93.4</v>
      </c>
      <c r="E44" s="386">
        <v>92.2</v>
      </c>
      <c r="F44" s="524">
        <v>76</v>
      </c>
      <c r="G44" s="386">
        <v>100</v>
      </c>
      <c r="H44" s="389">
        <v>100</v>
      </c>
      <c r="I44" s="386">
        <v>100</v>
      </c>
      <c r="J44" s="389">
        <v>100</v>
      </c>
      <c r="K44" s="530" t="s">
        <v>88</v>
      </c>
      <c r="L44" s="525">
        <v>79</v>
      </c>
    </row>
    <row r="45" spans="2:12" ht="14.6" thickBot="1" x14ac:dyDescent="0.4">
      <c r="B45" s="397" t="s">
        <v>309</v>
      </c>
      <c r="C45" s="398" t="s">
        <v>310</v>
      </c>
      <c r="D45" s="359">
        <v>34145054</v>
      </c>
      <c r="E45" s="359">
        <v>32775214</v>
      </c>
      <c r="F45" s="531">
        <v>35893170</v>
      </c>
      <c r="G45" s="359">
        <v>675081</v>
      </c>
      <c r="H45" s="532">
        <v>743033</v>
      </c>
      <c r="I45" s="359">
        <v>9043305</v>
      </c>
      <c r="J45" s="532">
        <v>7724253</v>
      </c>
      <c r="K45" s="241">
        <f>E45+G45+I45</f>
        <v>42493600</v>
      </c>
      <c r="L45" s="533">
        <f>F45+H45+J45</f>
        <v>44360456</v>
      </c>
    </row>
    <row r="46" spans="2:12" x14ac:dyDescent="0.35">
      <c r="K46" s="192"/>
    </row>
    <row r="47" spans="2:12" x14ac:dyDescent="0.35">
      <c r="B47" s="300" t="s">
        <v>117</v>
      </c>
    </row>
    <row r="48" spans="2:12" x14ac:dyDescent="0.35">
      <c r="B48" s="104" t="s">
        <v>311</v>
      </c>
    </row>
    <row r="49" spans="2:2" x14ac:dyDescent="0.35">
      <c r="B49" s="104" t="s">
        <v>312</v>
      </c>
    </row>
    <row r="50" spans="2:2" x14ac:dyDescent="0.35">
      <c r="B50" s="104" t="s">
        <v>313</v>
      </c>
    </row>
    <row r="51" spans="2:2" x14ac:dyDescent="0.35">
      <c r="B51" s="104" t="s">
        <v>314</v>
      </c>
    </row>
    <row r="52" spans="2:2" x14ac:dyDescent="0.35">
      <c r="B52" s="104" t="s">
        <v>315</v>
      </c>
    </row>
    <row r="53" spans="2:2" x14ac:dyDescent="0.35">
      <c r="B53" s="24" t="s">
        <v>316</v>
      </c>
    </row>
    <row r="55" spans="2:2" x14ac:dyDescent="0.35">
      <c r="B55" s="183" t="s">
        <v>95</v>
      </c>
    </row>
    <row r="56" spans="2:2" x14ac:dyDescent="0.35">
      <c r="B56" s="184" t="s">
        <v>170</v>
      </c>
    </row>
  </sheetData>
  <mergeCells count="9">
    <mergeCell ref="D8:F8"/>
    <mergeCell ref="G8:H8"/>
    <mergeCell ref="I8:J8"/>
    <mergeCell ref="K8:L8"/>
    <mergeCell ref="D31:F31"/>
    <mergeCell ref="G31:H31"/>
    <mergeCell ref="I31:J31"/>
    <mergeCell ref="K31:L31"/>
    <mergeCell ref="D30:F30"/>
  </mergeCells>
  <pageMargins left="0.70866141732283472" right="0.70866141732283472" top="0.74803149606299213" bottom="0.74803149606299213" header="0.31496062992125984" footer="0.31496062992125984"/>
  <pageSetup paperSize="9" scale="35" orientation="portrait" r:id="rId1"/>
  <ignoredErrors>
    <ignoredError sqref="D11:E11 G11 H11:I11 J11:K11" formulaRange="1"/>
    <ignoredError sqref="K34"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A4D6E-49CF-4870-B7C5-49D23B6C0C0C}">
  <sheetPr>
    <pageSetUpPr fitToPage="1"/>
  </sheetPr>
  <dimension ref="B2:I44"/>
  <sheetViews>
    <sheetView showGridLines="0" zoomScaleNormal="100" workbookViewId="0">
      <selection activeCell="D4" sqref="D4"/>
    </sheetView>
  </sheetViews>
  <sheetFormatPr defaultColWidth="9.15234375" defaultRowHeight="14.15" x14ac:dyDescent="0.35"/>
  <cols>
    <col min="1" max="1" width="3.53515625" style="107" customWidth="1"/>
    <col min="2" max="2" width="26.84375" style="107" customWidth="1"/>
    <col min="3" max="5" width="58.15234375" style="107" customWidth="1"/>
    <col min="6" max="6" width="41.3828125" style="107" customWidth="1"/>
    <col min="7" max="16384" width="9.15234375" style="107"/>
  </cols>
  <sheetData>
    <row r="2" spans="2:9" x14ac:dyDescent="0.35">
      <c r="B2" s="106" t="s">
        <v>0</v>
      </c>
    </row>
    <row r="3" spans="2:9" x14ac:dyDescent="0.35">
      <c r="B3" s="104" t="s">
        <v>1</v>
      </c>
    </row>
    <row r="5" spans="2:9" x14ac:dyDescent="0.35">
      <c r="D5" s="102"/>
    </row>
    <row r="6" spans="2:9" ht="19.75" x14ac:dyDescent="0.45">
      <c r="B6" s="108" t="s">
        <v>29</v>
      </c>
      <c r="D6" s="103"/>
    </row>
    <row r="9" spans="2:9" ht="21" customHeight="1" thickBot="1" x14ac:dyDescent="0.4">
      <c r="B9" s="773" t="s">
        <v>317</v>
      </c>
      <c r="C9" s="773"/>
      <c r="D9" s="773"/>
      <c r="E9" s="773"/>
      <c r="F9" s="773"/>
    </row>
    <row r="10" spans="2:9" ht="169.5" customHeight="1" thickTop="1" x14ac:dyDescent="0.35">
      <c r="B10" s="776" t="s">
        <v>318</v>
      </c>
      <c r="C10" s="776"/>
      <c r="D10" s="776"/>
      <c r="E10" s="776"/>
      <c r="F10" s="776"/>
      <c r="G10" s="534"/>
      <c r="H10" s="534"/>
      <c r="I10" s="534"/>
    </row>
    <row r="11" spans="2:9" ht="25.5" customHeight="1" thickBot="1" x14ac:dyDescent="0.4">
      <c r="B11" s="774" t="s">
        <v>319</v>
      </c>
      <c r="C11" s="774"/>
      <c r="D11" s="774"/>
      <c r="E11" s="774"/>
      <c r="F11" s="774"/>
      <c r="G11" s="534"/>
      <c r="H11" s="534"/>
      <c r="I11" s="534"/>
    </row>
    <row r="12" spans="2:9" ht="142.5" customHeight="1" thickTop="1" x14ac:dyDescent="0.35">
      <c r="B12" s="767" t="s">
        <v>320</v>
      </c>
      <c r="C12" s="767"/>
      <c r="D12" s="767"/>
      <c r="E12" s="767"/>
      <c r="F12" s="767"/>
      <c r="G12" s="534"/>
      <c r="H12" s="534"/>
      <c r="I12" s="534"/>
    </row>
    <row r="13" spans="2:9" ht="25.5" customHeight="1" thickBot="1" x14ac:dyDescent="0.4">
      <c r="B13" s="774" t="s">
        <v>321</v>
      </c>
      <c r="C13" s="774"/>
      <c r="D13" s="774"/>
      <c r="E13" s="774"/>
      <c r="F13" s="774"/>
      <c r="G13" s="534"/>
      <c r="H13" s="534"/>
      <c r="I13" s="534"/>
    </row>
    <row r="14" spans="2:9" ht="73.5" customHeight="1" thickTop="1" x14ac:dyDescent="0.35">
      <c r="B14" s="772" t="s">
        <v>322</v>
      </c>
      <c r="C14" s="772"/>
      <c r="D14" s="772"/>
      <c r="E14" s="772"/>
      <c r="F14" s="772"/>
      <c r="G14" s="534"/>
      <c r="H14" s="534"/>
      <c r="I14" s="534"/>
    </row>
    <row r="15" spans="2:9" ht="25.5" customHeight="1" thickBot="1" x14ac:dyDescent="0.4">
      <c r="B15" s="775" t="s">
        <v>323</v>
      </c>
      <c r="C15" s="775"/>
      <c r="D15" s="775"/>
      <c r="E15" s="775"/>
      <c r="F15" s="775"/>
      <c r="G15" s="534"/>
      <c r="H15" s="534"/>
      <c r="I15" s="534"/>
    </row>
    <row r="16" spans="2:9" ht="35.25" customHeight="1" thickTop="1" x14ac:dyDescent="0.35">
      <c r="B16" s="772" t="s">
        <v>324</v>
      </c>
      <c r="C16" s="772"/>
      <c r="D16" s="772"/>
      <c r="E16" s="772"/>
      <c r="F16" s="772"/>
      <c r="G16" s="534"/>
      <c r="H16" s="534"/>
      <c r="I16" s="534"/>
    </row>
    <row r="17" spans="2:9" ht="25.5" customHeight="1" thickBot="1" x14ac:dyDescent="0.4">
      <c r="B17" s="775" t="s">
        <v>325</v>
      </c>
      <c r="C17" s="775"/>
      <c r="D17" s="775"/>
      <c r="E17" s="775"/>
      <c r="F17" s="775"/>
      <c r="G17" s="534"/>
      <c r="H17" s="534"/>
      <c r="I17" s="534"/>
    </row>
    <row r="18" spans="2:9" ht="105.75" customHeight="1" thickTop="1" x14ac:dyDescent="0.35">
      <c r="B18" s="771" t="s">
        <v>326</v>
      </c>
      <c r="C18" s="772"/>
      <c r="D18" s="772"/>
      <c r="E18" s="772"/>
      <c r="F18" s="772"/>
      <c r="G18" s="534"/>
      <c r="H18" s="534"/>
      <c r="I18" s="534"/>
    </row>
    <row r="19" spans="2:9" ht="25.5" customHeight="1" thickBot="1" x14ac:dyDescent="0.4">
      <c r="B19" s="536" t="s">
        <v>327</v>
      </c>
      <c r="C19" s="536"/>
      <c r="D19" s="104"/>
      <c r="E19" s="537"/>
      <c r="F19" s="537"/>
      <c r="G19" s="534"/>
      <c r="H19" s="534"/>
      <c r="I19" s="534"/>
    </row>
    <row r="20" spans="2:9" ht="123.75" customHeight="1" thickTop="1" x14ac:dyDescent="0.35">
      <c r="B20" s="770" t="s">
        <v>328</v>
      </c>
      <c r="C20" s="770"/>
      <c r="D20" s="770"/>
      <c r="E20" s="770"/>
      <c r="F20" s="770"/>
      <c r="G20" s="534"/>
      <c r="H20" s="534"/>
      <c r="I20" s="534"/>
    </row>
    <row r="21" spans="2:9" ht="25.5" customHeight="1" x14ac:dyDescent="0.35">
      <c r="B21" s="539" t="s">
        <v>329</v>
      </c>
      <c r="C21" s="539"/>
      <c r="D21" s="166"/>
      <c r="E21" s="166"/>
      <c r="F21" s="166"/>
      <c r="G21" s="534"/>
      <c r="H21" s="534"/>
      <c r="I21" s="534"/>
    </row>
    <row r="22" spans="2:9" ht="14.6" thickBot="1" x14ac:dyDescent="0.4">
      <c r="B22" s="540" t="s">
        <v>330</v>
      </c>
      <c r="C22" s="540" t="s">
        <v>331</v>
      </c>
      <c r="D22" s="540" t="s">
        <v>332</v>
      </c>
      <c r="E22" s="540" t="s">
        <v>319</v>
      </c>
      <c r="F22" s="540" t="s">
        <v>333</v>
      </c>
      <c r="G22" s="534"/>
      <c r="H22" s="534"/>
      <c r="I22" s="534"/>
    </row>
    <row r="23" spans="2:9" ht="180.65" customHeight="1" thickTop="1" x14ac:dyDescent="0.35">
      <c r="B23" s="535" t="s">
        <v>54</v>
      </c>
      <c r="C23" s="487" t="s">
        <v>334</v>
      </c>
      <c r="D23" s="487" t="s">
        <v>335</v>
      </c>
      <c r="E23" s="486" t="s">
        <v>336</v>
      </c>
      <c r="F23" s="487" t="s">
        <v>337</v>
      </c>
      <c r="G23" s="534"/>
      <c r="H23" s="534"/>
      <c r="I23" s="534"/>
    </row>
    <row r="24" spans="2:9" ht="105" customHeight="1" x14ac:dyDescent="0.35">
      <c r="B24" s="614" t="s">
        <v>338</v>
      </c>
      <c r="C24" s="614" t="s">
        <v>339</v>
      </c>
      <c r="D24" s="614" t="s">
        <v>340</v>
      </c>
      <c r="E24" s="544" t="s">
        <v>341</v>
      </c>
      <c r="F24" s="614" t="s">
        <v>342</v>
      </c>
      <c r="G24" s="534"/>
      <c r="H24" s="534"/>
      <c r="I24" s="534"/>
    </row>
    <row r="25" spans="2:9" ht="34.5" customHeight="1" x14ac:dyDescent="0.35">
      <c r="B25" s="539" t="s">
        <v>343</v>
      </c>
      <c r="C25" s="769" t="s">
        <v>344</v>
      </c>
      <c r="D25" s="769"/>
      <c r="E25" s="769"/>
      <c r="F25" s="769"/>
      <c r="G25" s="534"/>
      <c r="H25" s="534"/>
      <c r="I25" s="534"/>
    </row>
    <row r="26" spans="2:9" ht="21" customHeight="1" thickBot="1" x14ac:dyDescent="0.4">
      <c r="B26" s="540" t="s">
        <v>330</v>
      </c>
      <c r="C26" s="540" t="s">
        <v>331</v>
      </c>
      <c r="D26" s="540" t="s">
        <v>332</v>
      </c>
      <c r="E26" s="540" t="s">
        <v>319</v>
      </c>
      <c r="F26" s="540" t="s">
        <v>333</v>
      </c>
      <c r="G26" s="534"/>
      <c r="H26" s="534"/>
      <c r="I26" s="534"/>
    </row>
    <row r="27" spans="2:9" ht="175.5" customHeight="1" thickTop="1" x14ac:dyDescent="0.35">
      <c r="B27" s="541" t="s">
        <v>345</v>
      </c>
      <c r="C27" s="542" t="s">
        <v>346</v>
      </c>
      <c r="D27" s="518" t="s">
        <v>347</v>
      </c>
      <c r="E27" s="518" t="s">
        <v>348</v>
      </c>
      <c r="F27" s="542" t="s">
        <v>349</v>
      </c>
      <c r="G27" s="534"/>
      <c r="H27" s="534"/>
      <c r="I27" s="534"/>
    </row>
    <row r="28" spans="2:9" ht="121" customHeight="1" x14ac:dyDescent="0.35">
      <c r="B28" s="543" t="s">
        <v>350</v>
      </c>
      <c r="C28" s="412" t="s">
        <v>351</v>
      </c>
      <c r="D28" s="384" t="s">
        <v>352</v>
      </c>
      <c r="E28" s="412" t="s">
        <v>353</v>
      </c>
      <c r="F28" s="412" t="s">
        <v>354</v>
      </c>
      <c r="G28" s="534"/>
      <c r="H28" s="534"/>
      <c r="I28" s="534"/>
    </row>
    <row r="29" spans="2:9" ht="71.25" customHeight="1" x14ac:dyDescent="0.35">
      <c r="B29" s="543" t="s">
        <v>355</v>
      </c>
      <c r="C29" s="384" t="s">
        <v>356</v>
      </c>
      <c r="D29" s="384"/>
      <c r="E29" s="384" t="s">
        <v>357</v>
      </c>
      <c r="F29" s="412" t="s">
        <v>358</v>
      </c>
      <c r="G29" s="534"/>
      <c r="H29" s="534"/>
      <c r="I29" s="534"/>
    </row>
    <row r="30" spans="2:9" ht="56.6" x14ac:dyDescent="0.35">
      <c r="B30" s="543" t="s">
        <v>359</v>
      </c>
      <c r="C30" s="384" t="s">
        <v>360</v>
      </c>
      <c r="D30" s="384" t="s">
        <v>361</v>
      </c>
      <c r="E30" s="384" t="s">
        <v>362</v>
      </c>
      <c r="F30" s="412" t="s">
        <v>363</v>
      </c>
      <c r="G30" s="534"/>
      <c r="H30" s="534"/>
      <c r="I30" s="534"/>
    </row>
    <row r="31" spans="2:9" ht="75.75" customHeight="1" x14ac:dyDescent="0.35">
      <c r="B31" s="543" t="s">
        <v>364</v>
      </c>
      <c r="C31" s="412" t="s">
        <v>365</v>
      </c>
      <c r="D31" s="384" t="s">
        <v>366</v>
      </c>
      <c r="E31" s="412" t="s">
        <v>367</v>
      </c>
      <c r="F31" s="412" t="s">
        <v>368</v>
      </c>
      <c r="G31" s="534"/>
      <c r="H31" s="534"/>
      <c r="I31" s="534"/>
    </row>
    <row r="32" spans="2:9" ht="81.650000000000006" customHeight="1" x14ac:dyDescent="0.35">
      <c r="B32" s="543" t="s">
        <v>369</v>
      </c>
      <c r="C32" s="412" t="s">
        <v>370</v>
      </c>
      <c r="D32" s="384" t="s">
        <v>371</v>
      </c>
      <c r="E32" s="412" t="s">
        <v>372</v>
      </c>
      <c r="F32" s="412" t="s">
        <v>373</v>
      </c>
      <c r="G32" s="534"/>
      <c r="H32" s="534"/>
      <c r="I32" s="534"/>
    </row>
    <row r="33" spans="2:9" ht="60.65" customHeight="1" x14ac:dyDescent="0.35">
      <c r="B33" s="543" t="s">
        <v>374</v>
      </c>
      <c r="C33" s="412" t="s">
        <v>375</v>
      </c>
      <c r="D33" s="412" t="s">
        <v>376</v>
      </c>
      <c r="E33" s="412" t="s">
        <v>377</v>
      </c>
      <c r="F33" s="412" t="s">
        <v>378</v>
      </c>
      <c r="G33" s="534"/>
      <c r="H33" s="534"/>
      <c r="I33" s="534"/>
    </row>
    <row r="34" spans="2:9" ht="45" customHeight="1" x14ac:dyDescent="0.35">
      <c r="B34" s="543" t="s">
        <v>379</v>
      </c>
      <c r="C34" s="384" t="s">
        <v>380</v>
      </c>
      <c r="D34" s="412" t="s">
        <v>381</v>
      </c>
      <c r="E34" s="544" t="s">
        <v>382</v>
      </c>
      <c r="F34" s="412" t="s">
        <v>383</v>
      </c>
      <c r="G34" s="534"/>
      <c r="H34" s="534"/>
      <c r="I34" s="534"/>
    </row>
    <row r="35" spans="2:9" ht="15" customHeight="1" x14ac:dyDescent="0.35">
      <c r="B35" s="543" t="s">
        <v>384</v>
      </c>
      <c r="C35" s="544" t="s">
        <v>385</v>
      </c>
      <c r="D35" s="544"/>
      <c r="E35" s="544"/>
      <c r="F35" s="412"/>
      <c r="G35" s="534"/>
      <c r="H35" s="534"/>
      <c r="I35" s="534"/>
    </row>
    <row r="36" spans="2:9" ht="45" customHeight="1" x14ac:dyDescent="0.35">
      <c r="B36" s="543" t="s">
        <v>386</v>
      </c>
      <c r="C36" s="544" t="s">
        <v>385</v>
      </c>
      <c r="D36" s="544"/>
      <c r="E36" s="544"/>
      <c r="F36" s="412"/>
      <c r="G36" s="534"/>
      <c r="H36" s="534"/>
      <c r="I36" s="534"/>
    </row>
    <row r="37" spans="2:9" ht="30" customHeight="1" x14ac:dyDescent="0.35">
      <c r="B37" s="543" t="s">
        <v>387</v>
      </c>
      <c r="C37" s="544" t="s">
        <v>385</v>
      </c>
      <c r="D37" s="544"/>
      <c r="E37" s="544"/>
      <c r="F37" s="412"/>
      <c r="G37" s="534"/>
      <c r="H37" s="534"/>
      <c r="I37" s="534"/>
    </row>
    <row r="38" spans="2:9" ht="15" customHeight="1" x14ac:dyDescent="0.35">
      <c r="B38" s="543" t="s">
        <v>388</v>
      </c>
      <c r="C38" s="544" t="s">
        <v>385</v>
      </c>
      <c r="D38" s="544"/>
      <c r="E38" s="544"/>
      <c r="F38" s="412"/>
      <c r="G38" s="534"/>
      <c r="H38" s="534"/>
      <c r="I38" s="534"/>
    </row>
    <row r="39" spans="2:9" ht="30" customHeight="1" x14ac:dyDescent="0.35">
      <c r="B39" s="543" t="s">
        <v>389</v>
      </c>
      <c r="C39" s="544" t="s">
        <v>385</v>
      </c>
      <c r="D39" s="544"/>
      <c r="E39" s="544"/>
      <c r="F39" s="412"/>
      <c r="G39" s="534"/>
      <c r="H39" s="534"/>
      <c r="I39" s="534"/>
    </row>
    <row r="40" spans="2:9" ht="42.45" x14ac:dyDescent="0.35">
      <c r="B40" s="543" t="s">
        <v>390</v>
      </c>
      <c r="C40" s="412" t="s">
        <v>391</v>
      </c>
      <c r="D40" s="412" t="s">
        <v>392</v>
      </c>
      <c r="E40" s="544" t="s">
        <v>393</v>
      </c>
      <c r="F40" s="412" t="s">
        <v>349</v>
      </c>
      <c r="G40" s="534"/>
      <c r="H40" s="534"/>
      <c r="I40" s="534"/>
    </row>
    <row r="41" spans="2:9" ht="15" customHeight="1" x14ac:dyDescent="0.35">
      <c r="B41" s="545" t="s">
        <v>394</v>
      </c>
      <c r="C41" s="544" t="s">
        <v>385</v>
      </c>
      <c r="D41" s="544"/>
      <c r="E41" s="544"/>
      <c r="F41" s="412"/>
      <c r="G41" s="534"/>
      <c r="H41" s="534"/>
      <c r="I41" s="534"/>
    </row>
    <row r="42" spans="2:9" ht="15" customHeight="1" thickBot="1" x14ac:dyDescent="0.4">
      <c r="B42" s="546" t="s">
        <v>395</v>
      </c>
      <c r="C42" s="547" t="s">
        <v>385</v>
      </c>
      <c r="D42" s="547"/>
      <c r="E42" s="547"/>
      <c r="F42" s="413"/>
      <c r="G42" s="534"/>
      <c r="H42" s="534"/>
      <c r="I42" s="534"/>
    </row>
    <row r="43" spans="2:9" x14ac:dyDescent="0.35">
      <c r="B43" s="548"/>
      <c r="C43" s="548"/>
      <c r="D43" s="548"/>
      <c r="E43" s="548"/>
      <c r="F43" s="23"/>
    </row>
    <row r="44" spans="2:9" ht="34.5" customHeight="1" x14ac:dyDescent="0.35">
      <c r="B44" s="769" t="s">
        <v>396</v>
      </c>
      <c r="C44" s="769"/>
      <c r="D44" s="769"/>
      <c r="E44" s="769"/>
      <c r="F44" s="769"/>
    </row>
  </sheetData>
  <mergeCells count="13">
    <mergeCell ref="B44:F44"/>
    <mergeCell ref="C25:F25"/>
    <mergeCell ref="B20:F20"/>
    <mergeCell ref="B18:F18"/>
    <mergeCell ref="B9:F9"/>
    <mergeCell ref="B11:F11"/>
    <mergeCell ref="B13:F13"/>
    <mergeCell ref="B15:F15"/>
    <mergeCell ref="B17:F17"/>
    <mergeCell ref="B16:F16"/>
    <mergeCell ref="B14:F14"/>
    <mergeCell ref="B12:F12"/>
    <mergeCell ref="B10:F10"/>
  </mergeCells>
  <pageMargins left="0.70866141732283472" right="0.70866141732283472" top="0.74803149606299213" bottom="0.74803149606299213" header="0.31496062992125984" footer="0.31496062992125984"/>
  <pageSetup paperSize="9" scale="3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764C-764A-4AFA-A808-9B91AA527914}">
  <sheetPr>
    <pageSetUpPr fitToPage="1"/>
  </sheetPr>
  <dimension ref="B2:I70"/>
  <sheetViews>
    <sheetView showGridLines="0" topLeftCell="B1" zoomScaleNormal="100" workbookViewId="0">
      <selection activeCell="B10" sqref="B10:F10"/>
    </sheetView>
  </sheetViews>
  <sheetFormatPr defaultColWidth="9.15234375" defaultRowHeight="14.15" x14ac:dyDescent="0.35"/>
  <cols>
    <col min="1" max="1" width="3.53515625" style="107" customWidth="1"/>
    <col min="2" max="2" width="50.3046875" style="107" customWidth="1"/>
    <col min="3" max="3" width="55.15234375" style="107" customWidth="1"/>
    <col min="4" max="4" width="51" style="107" customWidth="1"/>
    <col min="5" max="5" width="48.15234375" style="107" customWidth="1"/>
    <col min="6" max="6" width="44.53515625" style="107" customWidth="1"/>
    <col min="7" max="16384" width="9.15234375" style="107"/>
  </cols>
  <sheetData>
    <row r="2" spans="2:9" x14ac:dyDescent="0.35">
      <c r="B2" s="106" t="s">
        <v>0</v>
      </c>
    </row>
    <row r="3" spans="2:9" x14ac:dyDescent="0.35">
      <c r="B3" s="104" t="s">
        <v>1</v>
      </c>
    </row>
    <row r="6" spans="2:9" ht="19.75" x14ac:dyDescent="0.45">
      <c r="B6" s="108" t="s">
        <v>397</v>
      </c>
    </row>
    <row r="9" spans="2:9" ht="21" customHeight="1" thickBot="1" x14ac:dyDescent="0.4">
      <c r="B9" s="773" t="s">
        <v>398</v>
      </c>
      <c r="C9" s="773"/>
      <c r="D9" s="773"/>
      <c r="E9" s="773"/>
      <c r="F9" s="773"/>
    </row>
    <row r="10" spans="2:9" ht="99" customHeight="1" thickTop="1" x14ac:dyDescent="0.35">
      <c r="B10" s="776" t="s">
        <v>399</v>
      </c>
      <c r="C10" s="776"/>
      <c r="D10" s="776"/>
      <c r="E10" s="776"/>
      <c r="F10" s="776"/>
      <c r="G10" s="534"/>
      <c r="H10" s="534"/>
      <c r="I10" s="534"/>
    </row>
    <row r="11" spans="2:9" ht="25.5" customHeight="1" thickBot="1" x14ac:dyDescent="0.4">
      <c r="B11" s="774" t="s">
        <v>400</v>
      </c>
      <c r="C11" s="774"/>
      <c r="D11" s="774"/>
      <c r="E11" s="774"/>
      <c r="F11" s="774"/>
      <c r="G11" s="534"/>
      <c r="H11" s="534"/>
      <c r="I11" s="534"/>
    </row>
    <row r="12" spans="2:9" ht="48" customHeight="1" thickTop="1" x14ac:dyDescent="0.35">
      <c r="B12" s="772" t="s">
        <v>401</v>
      </c>
      <c r="C12" s="772"/>
      <c r="D12" s="772"/>
      <c r="E12" s="772"/>
      <c r="F12" s="772"/>
      <c r="G12" s="534"/>
      <c r="H12" s="534"/>
      <c r="I12" s="534"/>
    </row>
    <row r="13" spans="2:9" ht="25.5" customHeight="1" thickBot="1" x14ac:dyDescent="0.4">
      <c r="B13" s="775" t="s">
        <v>402</v>
      </c>
      <c r="C13" s="775"/>
      <c r="D13" s="775"/>
      <c r="E13" s="775"/>
      <c r="F13" s="775"/>
      <c r="G13" s="534"/>
      <c r="H13" s="534"/>
      <c r="I13" s="534"/>
    </row>
    <row r="14" spans="2:9" ht="128.25" customHeight="1" thickTop="1" x14ac:dyDescent="0.35">
      <c r="B14" s="772" t="s">
        <v>403</v>
      </c>
      <c r="C14" s="772"/>
      <c r="D14" s="772"/>
      <c r="E14" s="772"/>
      <c r="F14" s="772"/>
      <c r="G14" s="534"/>
      <c r="H14" s="534"/>
      <c r="I14" s="534"/>
    </row>
    <row r="15" spans="2:9" ht="25.5" customHeight="1" thickBot="1" x14ac:dyDescent="0.4">
      <c r="B15" s="775" t="s">
        <v>404</v>
      </c>
      <c r="C15" s="775"/>
      <c r="D15" s="775"/>
      <c r="E15" s="775"/>
      <c r="F15" s="775"/>
      <c r="G15" s="534"/>
      <c r="H15" s="534"/>
      <c r="I15" s="534"/>
    </row>
    <row r="16" spans="2:9" ht="46.5" customHeight="1" thickTop="1" x14ac:dyDescent="0.35">
      <c r="B16" s="772" t="s">
        <v>405</v>
      </c>
      <c r="C16" s="772"/>
      <c r="D16" s="772"/>
      <c r="E16" s="772"/>
      <c r="F16" s="772"/>
      <c r="G16" s="534"/>
      <c r="H16" s="534"/>
      <c r="I16" s="534"/>
    </row>
    <row r="17" spans="2:9" ht="25.5" customHeight="1" thickBot="1" x14ac:dyDescent="0.4">
      <c r="B17" s="774" t="s">
        <v>406</v>
      </c>
      <c r="C17" s="774"/>
      <c r="D17" s="774"/>
      <c r="E17" s="774"/>
      <c r="F17" s="774"/>
      <c r="G17" s="534"/>
      <c r="H17" s="534"/>
      <c r="I17" s="534"/>
    </row>
    <row r="18" spans="2:9" ht="43.5" customHeight="1" thickTop="1" thickBot="1" x14ac:dyDescent="0.4">
      <c r="B18" s="767" t="s">
        <v>407</v>
      </c>
      <c r="C18" s="767"/>
      <c r="D18" s="767"/>
      <c r="E18" s="767"/>
      <c r="F18" s="767"/>
      <c r="G18" s="534"/>
      <c r="H18" s="534"/>
      <c r="I18" s="534"/>
    </row>
    <row r="19" spans="2:9" s="120" customFormat="1" x14ac:dyDescent="0.35">
      <c r="B19" s="549" t="s">
        <v>408</v>
      </c>
      <c r="C19" s="549" t="s">
        <v>409</v>
      </c>
      <c r="D19" s="549" t="s">
        <v>410</v>
      </c>
      <c r="E19" s="542"/>
      <c r="F19" s="542"/>
      <c r="G19" s="105"/>
      <c r="H19" s="105"/>
      <c r="I19" s="105"/>
    </row>
    <row r="20" spans="2:9" ht="15" customHeight="1" x14ac:dyDescent="0.35">
      <c r="B20" s="550" t="s">
        <v>411</v>
      </c>
      <c r="C20" s="551" t="s">
        <v>412</v>
      </c>
      <c r="D20" s="550" t="s">
        <v>413</v>
      </c>
      <c r="E20" s="542"/>
      <c r="F20" s="542"/>
      <c r="G20" s="534"/>
      <c r="H20" s="534"/>
      <c r="I20" s="534"/>
    </row>
    <row r="21" spans="2:9" ht="15" customHeight="1" x14ac:dyDescent="0.35">
      <c r="B21" s="550" t="s">
        <v>414</v>
      </c>
      <c r="C21" s="552" t="s">
        <v>415</v>
      </c>
      <c r="D21" s="551" t="s">
        <v>416</v>
      </c>
      <c r="E21" s="542"/>
      <c r="F21" s="542"/>
      <c r="G21" s="534"/>
      <c r="H21" s="534"/>
      <c r="I21" s="534"/>
    </row>
    <row r="22" spans="2:9" x14ac:dyDescent="0.35">
      <c r="B22" s="552" t="s">
        <v>417</v>
      </c>
      <c r="C22" s="552" t="s">
        <v>418</v>
      </c>
      <c r="D22" s="552" t="s">
        <v>419</v>
      </c>
      <c r="E22" s="542"/>
      <c r="F22" s="542"/>
      <c r="G22" s="534"/>
      <c r="H22" s="534"/>
      <c r="I22" s="534"/>
    </row>
    <row r="23" spans="2:9" x14ac:dyDescent="0.35">
      <c r="B23" s="552" t="s">
        <v>420</v>
      </c>
      <c r="C23" s="551" t="s">
        <v>421</v>
      </c>
      <c r="D23" s="550" t="s">
        <v>422</v>
      </c>
      <c r="E23" s="542"/>
      <c r="F23" s="542"/>
      <c r="G23" s="534"/>
      <c r="H23" s="534"/>
      <c r="I23" s="534"/>
    </row>
    <row r="24" spans="2:9" x14ac:dyDescent="0.35">
      <c r="B24" s="552" t="s">
        <v>423</v>
      </c>
      <c r="C24" s="550" t="s">
        <v>424</v>
      </c>
      <c r="D24" s="550" t="s">
        <v>425</v>
      </c>
      <c r="E24" s="542"/>
      <c r="F24" s="542"/>
      <c r="G24" s="534"/>
      <c r="H24" s="534"/>
      <c r="I24" s="534"/>
    </row>
    <row r="25" spans="2:9" x14ac:dyDescent="0.35">
      <c r="B25" s="550" t="s">
        <v>426</v>
      </c>
      <c r="C25" s="550" t="s">
        <v>427</v>
      </c>
      <c r="D25" s="553"/>
      <c r="E25" s="542"/>
      <c r="F25" s="542"/>
      <c r="G25" s="534"/>
      <c r="H25" s="534"/>
      <c r="I25" s="534"/>
    </row>
    <row r="26" spans="2:9" ht="14.6" thickBot="1" x14ac:dyDescent="0.4">
      <c r="B26" s="554"/>
      <c r="C26" s="555" t="s">
        <v>428</v>
      </c>
      <c r="D26" s="554"/>
      <c r="E26" s="542"/>
      <c r="F26" s="542"/>
      <c r="G26" s="534"/>
      <c r="H26" s="534"/>
      <c r="I26" s="534"/>
    </row>
    <row r="27" spans="2:9" x14ac:dyDescent="0.35">
      <c r="B27" s="542" t="s">
        <v>429</v>
      </c>
      <c r="C27" s="556"/>
      <c r="D27" s="542"/>
      <c r="E27" s="542"/>
      <c r="F27" s="542"/>
      <c r="G27" s="534"/>
      <c r="H27" s="534"/>
      <c r="I27" s="534"/>
    </row>
    <row r="28" spans="2:9" ht="56.25" customHeight="1" x14ac:dyDescent="0.35">
      <c r="B28" s="777" t="s">
        <v>430</v>
      </c>
      <c r="C28" s="777"/>
      <c r="D28" s="777"/>
      <c r="E28" s="777"/>
      <c r="F28" s="777"/>
      <c r="G28" s="534"/>
      <c r="H28" s="534"/>
      <c r="I28" s="534"/>
    </row>
    <row r="29" spans="2:9" ht="25.5" customHeight="1" thickBot="1" x14ac:dyDescent="0.4">
      <c r="B29" s="536" t="s">
        <v>431</v>
      </c>
      <c r="C29" s="536"/>
      <c r="D29" s="537"/>
      <c r="E29" s="537"/>
      <c r="F29" s="537"/>
      <c r="G29" s="534"/>
      <c r="H29" s="534"/>
      <c r="I29" s="534"/>
    </row>
    <row r="30" spans="2:9" ht="34.5" customHeight="1" thickTop="1" x14ac:dyDescent="0.35">
      <c r="B30" s="538"/>
      <c r="C30" s="538"/>
      <c r="D30" s="538"/>
      <c r="E30" s="538"/>
      <c r="F30" s="538"/>
      <c r="G30" s="534"/>
      <c r="H30" s="534"/>
      <c r="I30" s="534"/>
    </row>
    <row r="31" spans="2:9" x14ac:dyDescent="0.35">
      <c r="B31" s="24"/>
      <c r="C31" s="548"/>
      <c r="D31" s="548"/>
      <c r="E31" s="548"/>
      <c r="F31" s="23"/>
    </row>
    <row r="56" spans="2:6" ht="14.6" thickBot="1" x14ac:dyDescent="0.4">
      <c r="B56" s="109" t="s">
        <v>432</v>
      </c>
      <c r="C56" s="117"/>
      <c r="D56" s="117"/>
      <c r="E56" s="39"/>
      <c r="F56" s="117"/>
    </row>
    <row r="57" spans="2:6" ht="14.6" thickTop="1" x14ac:dyDescent="0.35">
      <c r="B57" s="557" t="s">
        <v>433</v>
      </c>
      <c r="C57" s="558" t="s">
        <v>434</v>
      </c>
      <c r="E57" s="24"/>
    </row>
    <row r="58" spans="2:6" ht="60.75" customHeight="1" x14ac:dyDescent="0.35">
      <c r="B58" s="559" t="s">
        <v>4</v>
      </c>
      <c r="C58" s="779" t="s">
        <v>435</v>
      </c>
      <c r="D58" s="780"/>
      <c r="E58" s="780"/>
      <c r="F58" s="780"/>
    </row>
    <row r="59" spans="2:6" ht="31.5" customHeight="1" x14ac:dyDescent="0.35">
      <c r="B59" s="559" t="s">
        <v>5</v>
      </c>
      <c r="C59" s="779" t="s">
        <v>436</v>
      </c>
      <c r="D59" s="779"/>
      <c r="E59" s="779"/>
      <c r="F59" s="779"/>
    </row>
    <row r="60" spans="2:6" x14ac:dyDescent="0.35">
      <c r="B60" s="559" t="s">
        <v>6</v>
      </c>
      <c r="C60" s="779" t="s">
        <v>437</v>
      </c>
      <c r="D60" s="779"/>
      <c r="E60" s="779"/>
      <c r="F60" s="779"/>
    </row>
    <row r="61" spans="2:6" ht="31.5" customHeight="1" thickBot="1" x14ac:dyDescent="0.4">
      <c r="B61" s="560" t="s">
        <v>8</v>
      </c>
      <c r="C61" s="778" t="s">
        <v>438</v>
      </c>
      <c r="D61" s="778"/>
      <c r="E61" s="778"/>
      <c r="F61" s="778"/>
    </row>
    <row r="62" spans="2:6" x14ac:dyDescent="0.35">
      <c r="B62" s="561" t="s">
        <v>439</v>
      </c>
      <c r="C62" s="534"/>
      <c r="D62" s="534"/>
      <c r="E62" s="534"/>
      <c r="F62" s="534"/>
    </row>
    <row r="63" spans="2:6" ht="45.75" customHeight="1" x14ac:dyDescent="0.35">
      <c r="B63" s="562" t="s">
        <v>12</v>
      </c>
      <c r="C63" s="779" t="s">
        <v>440</v>
      </c>
      <c r="D63" s="779"/>
      <c r="E63" s="779"/>
      <c r="F63" s="779"/>
    </row>
    <row r="64" spans="2:6" ht="29.5" customHeight="1" x14ac:dyDescent="0.35">
      <c r="B64" s="562" t="s">
        <v>14</v>
      </c>
      <c r="C64" s="779" t="s">
        <v>441</v>
      </c>
      <c r="D64" s="779"/>
      <c r="E64" s="779"/>
      <c r="F64" s="779"/>
    </row>
    <row r="65" spans="2:6" ht="45.75" customHeight="1" x14ac:dyDescent="0.35">
      <c r="B65" s="562" t="s">
        <v>16</v>
      </c>
      <c r="C65" s="779" t="s">
        <v>442</v>
      </c>
      <c r="D65" s="779"/>
      <c r="E65" s="779"/>
      <c r="F65" s="779"/>
    </row>
    <row r="66" spans="2:6" ht="32.25" customHeight="1" thickBot="1" x14ac:dyDescent="0.4">
      <c r="B66" s="563" t="s">
        <v>213</v>
      </c>
      <c r="C66" s="778" t="s">
        <v>443</v>
      </c>
      <c r="D66" s="778"/>
      <c r="E66" s="778"/>
      <c r="F66" s="778"/>
    </row>
    <row r="67" spans="2:6" x14ac:dyDescent="0.35">
      <c r="B67" s="564" t="s">
        <v>444</v>
      </c>
      <c r="C67" s="781"/>
      <c r="D67" s="781"/>
      <c r="E67" s="781"/>
      <c r="F67" s="781"/>
    </row>
    <row r="68" spans="2:6" ht="57" customHeight="1" x14ac:dyDescent="0.35">
      <c r="B68" s="565" t="s">
        <v>445</v>
      </c>
      <c r="C68" s="779" t="s">
        <v>446</v>
      </c>
      <c r="D68" s="779"/>
      <c r="E68" s="779"/>
      <c r="F68" s="779"/>
    </row>
    <row r="69" spans="2:6" ht="27.75" customHeight="1" x14ac:dyDescent="0.35">
      <c r="B69" s="565" t="s">
        <v>21</v>
      </c>
      <c r="C69" s="779" t="s">
        <v>447</v>
      </c>
      <c r="D69" s="779"/>
      <c r="E69" s="779"/>
      <c r="F69" s="779"/>
    </row>
    <row r="70" spans="2:6" ht="31.5" customHeight="1" thickBot="1" x14ac:dyDescent="0.4">
      <c r="B70" s="566" t="s">
        <v>22</v>
      </c>
      <c r="C70" s="778" t="s">
        <v>448</v>
      </c>
      <c r="D70" s="778"/>
      <c r="E70" s="778"/>
      <c r="F70" s="778"/>
    </row>
  </sheetData>
  <mergeCells count="23">
    <mergeCell ref="C70:F70"/>
    <mergeCell ref="C58:F58"/>
    <mergeCell ref="C59:F59"/>
    <mergeCell ref="C60:F60"/>
    <mergeCell ref="C61:F61"/>
    <mergeCell ref="C63:F63"/>
    <mergeCell ref="C64:F64"/>
    <mergeCell ref="C65:F65"/>
    <mergeCell ref="C66:F66"/>
    <mergeCell ref="C67:F67"/>
    <mergeCell ref="C68:F68"/>
    <mergeCell ref="C69:F69"/>
    <mergeCell ref="B28:F28"/>
    <mergeCell ref="B11:F11"/>
    <mergeCell ref="B12:F12"/>
    <mergeCell ref="B13:F13"/>
    <mergeCell ref="B14:F14"/>
    <mergeCell ref="B18:F18"/>
    <mergeCell ref="B9:F9"/>
    <mergeCell ref="B10:F10"/>
    <mergeCell ref="B17:F17"/>
    <mergeCell ref="B15:F15"/>
    <mergeCell ref="B16:F16"/>
  </mergeCells>
  <pageMargins left="0.70866141732283472" right="0.70866141732283472" top="0.74803149606299213" bottom="0.74803149606299213" header="0.31496062992125984" footer="0.31496062992125984"/>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2A7F-628E-44BC-AA16-0A6AA57B3EF9}">
  <sheetPr>
    <pageSetUpPr fitToPage="1"/>
  </sheetPr>
  <dimension ref="B2:H27"/>
  <sheetViews>
    <sheetView showGridLines="0" zoomScaleNormal="100" workbookViewId="0">
      <selection activeCell="B21" sqref="B21"/>
    </sheetView>
  </sheetViews>
  <sheetFormatPr defaultColWidth="9.15234375" defaultRowHeight="14.15" x14ac:dyDescent="0.35"/>
  <cols>
    <col min="1" max="1" width="3.3828125" style="107" customWidth="1"/>
    <col min="2" max="2" width="42.15234375" style="107" customWidth="1"/>
    <col min="3" max="3" width="43" style="107" customWidth="1"/>
    <col min="4" max="4" width="40.15234375" style="107" customWidth="1"/>
    <col min="5" max="5" width="43" style="107" customWidth="1"/>
    <col min="6" max="6" width="42.69140625" style="107" customWidth="1"/>
    <col min="7" max="7" width="40.84375" style="107" customWidth="1"/>
    <col min="8" max="16384" width="9.15234375" style="107"/>
  </cols>
  <sheetData>
    <row r="2" spans="2:8" x14ac:dyDescent="0.35">
      <c r="B2" s="106" t="s">
        <v>0</v>
      </c>
    </row>
    <row r="3" spans="2:8" x14ac:dyDescent="0.35">
      <c r="B3" s="104" t="s">
        <v>1</v>
      </c>
    </row>
    <row r="4" spans="2:8" x14ac:dyDescent="0.35">
      <c r="B4" s="104"/>
    </row>
    <row r="6" spans="2:8" ht="19.75" x14ac:dyDescent="0.45">
      <c r="B6" s="108" t="s">
        <v>30</v>
      </c>
    </row>
    <row r="8" spans="2:8" s="120" customFormat="1" ht="14.6" thickBot="1" x14ac:dyDescent="0.4">
      <c r="B8" s="121" t="s">
        <v>173</v>
      </c>
      <c r="C8" s="121" t="s">
        <v>178</v>
      </c>
      <c r="D8" s="121" t="s">
        <v>179</v>
      </c>
      <c r="E8" s="121" t="s">
        <v>180</v>
      </c>
      <c r="F8" s="121" t="s">
        <v>181</v>
      </c>
      <c r="G8" s="121" t="s">
        <v>182</v>
      </c>
    </row>
    <row r="9" spans="2:8" ht="42.9" thickTop="1" x14ac:dyDescent="0.35">
      <c r="B9" s="567" t="s">
        <v>449</v>
      </c>
      <c r="C9" s="568" t="s">
        <v>450</v>
      </c>
      <c r="D9" s="145" t="s">
        <v>451</v>
      </c>
      <c r="E9" s="377" t="s">
        <v>452</v>
      </c>
      <c r="F9" s="568" t="s">
        <v>453</v>
      </c>
      <c r="G9" s="569" t="s">
        <v>454</v>
      </c>
    </row>
    <row r="10" spans="2:8" ht="28.3" x14ac:dyDescent="0.35">
      <c r="B10" s="668" t="s">
        <v>455</v>
      </c>
      <c r="C10" s="309" t="s">
        <v>456</v>
      </c>
      <c r="D10" s="309"/>
      <c r="E10" s="309" t="s">
        <v>457</v>
      </c>
      <c r="F10" s="309" t="s">
        <v>458</v>
      </c>
      <c r="G10" s="570" t="s">
        <v>459</v>
      </c>
      <c r="H10" s="215"/>
    </row>
    <row r="11" spans="2:8" ht="42.45" x14ac:dyDescent="0.35">
      <c r="B11" s="309" t="s">
        <v>460</v>
      </c>
      <c r="C11" s="309" t="s">
        <v>461</v>
      </c>
      <c r="D11" s="309"/>
      <c r="E11" s="309" t="s">
        <v>462</v>
      </c>
      <c r="F11" s="145" t="s">
        <v>463</v>
      </c>
      <c r="G11" s="668" t="s">
        <v>464</v>
      </c>
      <c r="H11" s="215"/>
    </row>
    <row r="12" spans="2:8" ht="42.45" x14ac:dyDescent="0.35">
      <c r="B12" s="309" t="s">
        <v>465</v>
      </c>
      <c r="C12" s="309" t="s">
        <v>466</v>
      </c>
      <c r="D12" s="309"/>
      <c r="E12" s="309" t="s">
        <v>467</v>
      </c>
      <c r="F12" s="570"/>
      <c r="G12" s="570" t="s">
        <v>468</v>
      </c>
    </row>
    <row r="13" spans="2:8" ht="42.45" x14ac:dyDescent="0.35">
      <c r="B13" s="309" t="s">
        <v>469</v>
      </c>
      <c r="C13" s="130" t="s">
        <v>470</v>
      </c>
      <c r="D13" s="130"/>
      <c r="E13" s="309" t="s">
        <v>471</v>
      </c>
      <c r="F13" s="309"/>
      <c r="G13" s="570" t="s">
        <v>472</v>
      </c>
    </row>
    <row r="14" spans="2:8" x14ac:dyDescent="0.35">
      <c r="B14" s="309" t="s">
        <v>473</v>
      </c>
      <c r="C14" s="145"/>
      <c r="D14" s="145"/>
      <c r="E14" s="377" t="s">
        <v>474</v>
      </c>
      <c r="F14" s="309"/>
      <c r="G14" s="570" t="s">
        <v>475</v>
      </c>
    </row>
    <row r="15" spans="2:8" ht="28.3" x14ac:dyDescent="0.35">
      <c r="B15" s="309" t="s">
        <v>476</v>
      </c>
      <c r="C15" s="309"/>
      <c r="D15" s="309"/>
      <c r="E15" s="669" t="s">
        <v>477</v>
      </c>
      <c r="F15" s="309"/>
      <c r="G15" s="570" t="s">
        <v>478</v>
      </c>
    </row>
    <row r="16" spans="2:8" ht="30" customHeight="1" x14ac:dyDescent="0.35">
      <c r="B16" s="309" t="s">
        <v>479</v>
      </c>
      <c r="C16" s="309"/>
      <c r="D16" s="309"/>
      <c r="E16" s="742" t="s">
        <v>480</v>
      </c>
      <c r="F16" s="309"/>
    </row>
    <row r="17" spans="2:7" ht="30" customHeight="1" thickBot="1" x14ac:dyDescent="0.4">
      <c r="B17" s="571" t="s">
        <v>481</v>
      </c>
      <c r="C17" s="408"/>
      <c r="D17" s="408"/>
      <c r="E17" s="571"/>
      <c r="F17" s="324"/>
      <c r="G17" s="571"/>
    </row>
    <row r="20" spans="2:7" ht="14.6" x14ac:dyDescent="0.4">
      <c r="E20" s="670"/>
    </row>
    <row r="21" spans="2:7" ht="14.6" x14ac:dyDescent="0.4">
      <c r="E21" s="670"/>
    </row>
    <row r="22" spans="2:7" ht="14.6" x14ac:dyDescent="0.4">
      <c r="E22" s="670"/>
    </row>
    <row r="23" spans="2:7" ht="14.6" x14ac:dyDescent="0.4">
      <c r="E23" s="670"/>
    </row>
    <row r="24" spans="2:7" ht="14.6" x14ac:dyDescent="0.4">
      <c r="E24" s="670"/>
    </row>
    <row r="25" spans="2:7" ht="14.6" x14ac:dyDescent="0.4">
      <c r="E25" s="670"/>
    </row>
    <row r="26" spans="2:7" ht="14.6" x14ac:dyDescent="0.4">
      <c r="E26" s="670"/>
    </row>
    <row r="27" spans="2:7" ht="14.6" x14ac:dyDescent="0.4">
      <c r="E27" s="670"/>
    </row>
  </sheetData>
  <pageMargins left="0.70866141732283472" right="0.70866141732283472" top="0.74803149606299213" bottom="0.74803149606299213" header="0.31496062992125984" footer="0.31496062992125984"/>
  <pageSetup paperSize="9" scale="34"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FC4F2-ECA4-46DF-B31F-C6F2729828C3}">
  <dimension ref="B2:N298"/>
  <sheetViews>
    <sheetView showGridLines="0" topLeftCell="A128" workbookViewId="0">
      <selection activeCell="D233" sqref="D233"/>
    </sheetView>
  </sheetViews>
  <sheetFormatPr defaultRowHeight="14.6" x14ac:dyDescent="0.4"/>
  <cols>
    <col min="1" max="1" width="3.3828125" customWidth="1"/>
    <col min="2" max="3" width="23" customWidth="1"/>
    <col min="4" max="4" width="97.3046875" customWidth="1"/>
    <col min="5" max="5" width="80.3046875" customWidth="1"/>
    <col min="6" max="6" width="25.3828125" customWidth="1"/>
  </cols>
  <sheetData>
    <row r="2" spans="2:14" x14ac:dyDescent="0.4">
      <c r="B2" s="3" t="s">
        <v>0</v>
      </c>
      <c r="C2" s="3"/>
    </row>
    <row r="3" spans="2:14" x14ac:dyDescent="0.4">
      <c r="B3" s="4" t="s">
        <v>1</v>
      </c>
      <c r="C3" s="4"/>
    </row>
    <row r="4" spans="2:14" x14ac:dyDescent="0.4">
      <c r="B4" s="4"/>
      <c r="C4" s="4"/>
    </row>
    <row r="6" spans="2:14" ht="20.6" x14ac:dyDescent="0.55000000000000004">
      <c r="B6" s="5" t="s">
        <v>33</v>
      </c>
      <c r="C6" s="5"/>
    </row>
    <row r="7" spans="2:14" ht="15" customHeight="1" x14ac:dyDescent="0.55000000000000004">
      <c r="B7" s="5"/>
      <c r="C7" s="5"/>
    </row>
    <row r="8" spans="2:14" s="9" customFormat="1" ht="15.9" x14ac:dyDescent="0.4">
      <c r="B8" s="61" t="s">
        <v>482</v>
      </c>
      <c r="C8" s="61"/>
      <c r="D8" s="10"/>
      <c r="E8" s="782"/>
      <c r="F8" s="782"/>
      <c r="G8" s="782"/>
      <c r="H8" s="782"/>
      <c r="I8" s="782"/>
      <c r="J8" s="782"/>
      <c r="K8" s="782"/>
      <c r="L8" s="782"/>
      <c r="M8" s="782" t="s">
        <v>44</v>
      </c>
      <c r="N8" s="782"/>
    </row>
    <row r="10" spans="2:14" s="9" customFormat="1" ht="15" thickBot="1" x14ac:dyDescent="0.45">
      <c r="B10" s="12" t="s">
        <v>483</v>
      </c>
      <c r="C10" s="12"/>
      <c r="D10" s="12" t="s">
        <v>484</v>
      </c>
      <c r="E10" s="12" t="s">
        <v>485</v>
      </c>
    </row>
    <row r="11" spans="2:14" ht="15" thickTop="1" x14ac:dyDescent="0.4">
      <c r="B11" s="788" t="s">
        <v>486</v>
      </c>
      <c r="C11" s="788"/>
      <c r="D11" s="15"/>
      <c r="E11" s="21"/>
    </row>
    <row r="12" spans="2:14" x14ac:dyDescent="0.4">
      <c r="B12" s="26" t="s">
        <v>487</v>
      </c>
      <c r="C12" s="26"/>
      <c r="D12" s="33" t="s">
        <v>488</v>
      </c>
      <c r="E12" s="22"/>
      <c r="F12" s="1"/>
    </row>
    <row r="13" spans="2:14" x14ac:dyDescent="0.4">
      <c r="B13" s="26" t="s">
        <v>489</v>
      </c>
      <c r="C13" s="26"/>
      <c r="D13" s="33" t="s">
        <v>490</v>
      </c>
      <c r="E13" s="17"/>
      <c r="F13" s="1"/>
    </row>
    <row r="14" spans="2:14" x14ac:dyDescent="0.4">
      <c r="B14" s="26" t="s">
        <v>491</v>
      </c>
      <c r="C14" s="26"/>
      <c r="D14" s="33" t="s">
        <v>492</v>
      </c>
      <c r="E14" s="17"/>
    </row>
    <row r="15" spans="2:14" x14ac:dyDescent="0.4">
      <c r="B15" s="26" t="s">
        <v>493</v>
      </c>
      <c r="C15" s="26"/>
      <c r="D15" s="33" t="s">
        <v>494</v>
      </c>
      <c r="E15" s="17"/>
    </row>
    <row r="16" spans="2:14" x14ac:dyDescent="0.4">
      <c r="B16" s="26" t="s">
        <v>495</v>
      </c>
      <c r="C16" s="26"/>
      <c r="D16" s="33" t="s">
        <v>496</v>
      </c>
      <c r="E16" s="17"/>
    </row>
    <row r="17" spans="2:5" x14ac:dyDescent="0.4">
      <c r="B17" s="26" t="s">
        <v>497</v>
      </c>
      <c r="C17" s="26"/>
      <c r="D17" s="33" t="s">
        <v>498</v>
      </c>
      <c r="E17" s="17"/>
    </row>
    <row r="18" spans="2:5" x14ac:dyDescent="0.4">
      <c r="B18" s="26" t="s">
        <v>499</v>
      </c>
      <c r="C18" s="26"/>
      <c r="D18" s="33" t="s">
        <v>500</v>
      </c>
      <c r="E18" s="17"/>
    </row>
    <row r="19" spans="2:5" x14ac:dyDescent="0.4">
      <c r="B19" s="26" t="s">
        <v>501</v>
      </c>
      <c r="C19" s="26"/>
      <c r="D19" s="33" t="s">
        <v>502</v>
      </c>
      <c r="E19" s="17"/>
    </row>
    <row r="20" spans="2:5" x14ac:dyDescent="0.4">
      <c r="B20" s="26" t="s">
        <v>503</v>
      </c>
      <c r="C20" s="26"/>
      <c r="D20" s="33" t="s">
        <v>504</v>
      </c>
      <c r="E20" s="17"/>
    </row>
    <row r="21" spans="2:5" x14ac:dyDescent="0.4">
      <c r="B21" s="26" t="s">
        <v>505</v>
      </c>
      <c r="C21" s="26"/>
      <c r="D21" s="33" t="s">
        <v>506</v>
      </c>
      <c r="E21" s="17"/>
    </row>
    <row r="22" spans="2:5" x14ac:dyDescent="0.4">
      <c r="B22" s="26" t="s">
        <v>507</v>
      </c>
      <c r="C22" s="26"/>
      <c r="D22" s="33" t="s">
        <v>508</v>
      </c>
      <c r="E22" s="17"/>
    </row>
    <row r="23" spans="2:5" x14ac:dyDescent="0.4">
      <c r="B23" s="26" t="s">
        <v>509</v>
      </c>
      <c r="C23" s="26"/>
      <c r="D23" s="33" t="s">
        <v>510</v>
      </c>
      <c r="E23" s="17"/>
    </row>
    <row r="24" spans="2:5" x14ac:dyDescent="0.4">
      <c r="B24" s="26" t="s">
        <v>511</v>
      </c>
      <c r="C24" s="26"/>
      <c r="D24" s="33" t="s">
        <v>512</v>
      </c>
      <c r="E24" s="17"/>
    </row>
    <row r="25" spans="2:5" x14ac:dyDescent="0.4">
      <c r="B25" s="26" t="s">
        <v>513</v>
      </c>
      <c r="C25" s="26"/>
      <c r="D25" s="33" t="s">
        <v>514</v>
      </c>
      <c r="E25" s="17"/>
    </row>
    <row r="26" spans="2:5" x14ac:dyDescent="0.4">
      <c r="B26" s="26" t="s">
        <v>515</v>
      </c>
      <c r="C26" s="26"/>
      <c r="D26" s="33" t="s">
        <v>516</v>
      </c>
      <c r="E26" s="17"/>
    </row>
    <row r="27" spans="2:5" x14ac:dyDescent="0.4">
      <c r="B27" s="26" t="s">
        <v>517</v>
      </c>
      <c r="C27" s="26"/>
      <c r="D27" s="33" t="s">
        <v>518</v>
      </c>
      <c r="E27" s="17"/>
    </row>
    <row r="28" spans="2:5" x14ac:dyDescent="0.4">
      <c r="B28" s="26" t="s">
        <v>519</v>
      </c>
      <c r="C28" s="26"/>
      <c r="D28" s="33" t="s">
        <v>520</v>
      </c>
      <c r="E28" s="17"/>
    </row>
    <row r="29" spans="2:5" x14ac:dyDescent="0.4">
      <c r="B29" s="26" t="s">
        <v>521</v>
      </c>
      <c r="C29" s="26"/>
      <c r="D29" s="33" t="s">
        <v>522</v>
      </c>
      <c r="E29" s="17"/>
    </row>
    <row r="30" spans="2:5" x14ac:dyDescent="0.4">
      <c r="B30" s="26" t="s">
        <v>523</v>
      </c>
      <c r="C30" s="26"/>
      <c r="D30" s="33" t="s">
        <v>524</v>
      </c>
      <c r="E30" s="17"/>
    </row>
    <row r="31" spans="2:5" x14ac:dyDescent="0.4">
      <c r="B31" s="26" t="s">
        <v>525</v>
      </c>
      <c r="C31" s="26"/>
      <c r="D31" s="33" t="s">
        <v>526</v>
      </c>
      <c r="E31" s="17"/>
    </row>
    <row r="32" spans="2:5" x14ac:dyDescent="0.4">
      <c r="B32" s="26" t="s">
        <v>527</v>
      </c>
      <c r="C32" s="26"/>
      <c r="D32" s="33" t="s">
        <v>528</v>
      </c>
      <c r="E32" s="17"/>
    </row>
    <row r="33" spans="2:5" x14ac:dyDescent="0.4">
      <c r="B33" s="26" t="s">
        <v>529</v>
      </c>
      <c r="C33" s="26"/>
      <c r="D33" s="33" t="s">
        <v>530</v>
      </c>
      <c r="E33" s="17"/>
    </row>
    <row r="34" spans="2:5" x14ac:dyDescent="0.4">
      <c r="B34" s="26" t="s">
        <v>531</v>
      </c>
      <c r="C34" s="26"/>
      <c r="D34" s="33" t="s">
        <v>532</v>
      </c>
      <c r="E34" s="17"/>
    </row>
    <row r="35" spans="2:5" x14ac:dyDescent="0.4">
      <c r="B35" s="26" t="s">
        <v>533</v>
      </c>
      <c r="C35" s="26"/>
      <c r="D35" s="33" t="s">
        <v>534</v>
      </c>
      <c r="E35" s="17"/>
    </row>
    <row r="36" spans="2:5" x14ac:dyDescent="0.4">
      <c r="B36" s="26" t="s">
        <v>535</v>
      </c>
      <c r="C36" s="26"/>
      <c r="D36" s="33" t="s">
        <v>536</v>
      </c>
      <c r="E36" s="17"/>
    </row>
    <row r="37" spans="2:5" x14ac:dyDescent="0.4">
      <c r="B37" s="26" t="s">
        <v>537</v>
      </c>
      <c r="C37" s="26"/>
      <c r="D37" s="33" t="s">
        <v>538</v>
      </c>
      <c r="E37" s="17"/>
    </row>
    <row r="38" spans="2:5" x14ac:dyDescent="0.4">
      <c r="B38" s="26" t="s">
        <v>539</v>
      </c>
      <c r="C38" s="26"/>
      <c r="D38" s="33" t="s">
        <v>540</v>
      </c>
      <c r="E38" s="17"/>
    </row>
    <row r="39" spans="2:5" x14ac:dyDescent="0.4">
      <c r="B39" s="26" t="s">
        <v>541</v>
      </c>
      <c r="C39" s="26"/>
      <c r="D39" s="33" t="s">
        <v>542</v>
      </c>
      <c r="E39" s="17"/>
    </row>
    <row r="40" spans="2:5" x14ac:dyDescent="0.4">
      <c r="B40" s="26" t="s">
        <v>543</v>
      </c>
      <c r="C40" s="26"/>
      <c r="D40" s="33" t="s">
        <v>544</v>
      </c>
      <c r="E40" s="17"/>
    </row>
    <row r="41" spans="2:5" ht="15" thickBot="1" x14ac:dyDescent="0.45">
      <c r="B41" s="27" t="s">
        <v>545</v>
      </c>
      <c r="C41" s="27"/>
      <c r="D41" s="32" t="s">
        <v>546</v>
      </c>
      <c r="E41" s="16"/>
    </row>
    <row r="42" spans="2:5" x14ac:dyDescent="0.4">
      <c r="B42" s="34"/>
      <c r="C42" s="34"/>
      <c r="D42" s="30"/>
      <c r="E42" s="15"/>
    </row>
    <row r="43" spans="2:5" x14ac:dyDescent="0.4">
      <c r="B43" s="28" t="s">
        <v>547</v>
      </c>
      <c r="C43" s="28"/>
      <c r="D43" s="15"/>
      <c r="E43" s="15"/>
    </row>
    <row r="44" spans="2:5" x14ac:dyDescent="0.4">
      <c r="B44" s="26" t="s">
        <v>548</v>
      </c>
      <c r="C44" s="26"/>
      <c r="D44" s="33" t="s">
        <v>549</v>
      </c>
      <c r="E44" s="20" t="s">
        <v>550</v>
      </c>
    </row>
    <row r="45" spans="2:5" ht="29.15" x14ac:dyDescent="0.4">
      <c r="B45" s="26" t="s">
        <v>551</v>
      </c>
      <c r="C45" s="26"/>
      <c r="D45" s="33" t="s">
        <v>552</v>
      </c>
      <c r="E45" s="20" t="s">
        <v>553</v>
      </c>
    </row>
    <row r="46" spans="2:5" ht="15" thickBot="1" x14ac:dyDescent="0.45">
      <c r="B46" s="31" t="s">
        <v>554</v>
      </c>
      <c r="C46" s="31"/>
      <c r="D46" s="35" t="s">
        <v>555</v>
      </c>
      <c r="E46" s="36" t="s">
        <v>556</v>
      </c>
    </row>
    <row r="47" spans="2:5" x14ac:dyDescent="0.4">
      <c r="B47" s="34"/>
      <c r="C47" s="34"/>
      <c r="D47" s="30"/>
      <c r="E47" s="6"/>
    </row>
    <row r="48" spans="2:5" ht="34.5" customHeight="1" x14ac:dyDescent="0.4">
      <c r="B48" s="789" t="s">
        <v>557</v>
      </c>
      <c r="C48" s="789"/>
      <c r="D48" s="787" t="s">
        <v>558</v>
      </c>
      <c r="E48" s="787"/>
    </row>
    <row r="49" spans="2:6" ht="15.9" x14ac:dyDescent="0.4">
      <c r="B49" s="11"/>
      <c r="C49" s="11"/>
      <c r="D49" s="30"/>
    </row>
    <row r="50" spans="2:6" ht="29.6" thickBot="1" x14ac:dyDescent="0.45">
      <c r="B50" s="10" t="s">
        <v>559</v>
      </c>
      <c r="C50" s="10" t="s">
        <v>560</v>
      </c>
      <c r="D50" s="10" t="s">
        <v>484</v>
      </c>
      <c r="E50" s="10" t="s">
        <v>485</v>
      </c>
      <c r="F50" s="10"/>
    </row>
    <row r="51" spans="2:6" ht="16.75" thickTop="1" thickBot="1" x14ac:dyDescent="0.45">
      <c r="B51" s="98" t="s">
        <v>433</v>
      </c>
      <c r="C51" s="99"/>
      <c r="D51" s="99"/>
      <c r="E51" s="100"/>
      <c r="F51" s="10"/>
    </row>
    <row r="52" spans="2:6" ht="22.5" customHeight="1" thickTop="1" thickBot="1" x14ac:dyDescent="0.45">
      <c r="B52" s="790" t="s">
        <v>561</v>
      </c>
      <c r="C52" s="790"/>
      <c r="D52" s="63"/>
      <c r="E52" s="64"/>
    </row>
    <row r="53" spans="2:6" ht="15" thickTop="1" x14ac:dyDescent="0.4">
      <c r="B53" s="62" t="s">
        <v>562</v>
      </c>
      <c r="C53" s="62"/>
      <c r="D53" s="54"/>
      <c r="E53" s="54"/>
    </row>
    <row r="54" spans="2:6" x14ac:dyDescent="0.4">
      <c r="B54" s="37" t="s">
        <v>554</v>
      </c>
      <c r="C54" s="37" t="s">
        <v>563</v>
      </c>
      <c r="D54" s="20" t="s">
        <v>555</v>
      </c>
      <c r="E54" s="38" t="s">
        <v>564</v>
      </c>
    </row>
    <row r="55" spans="2:6" x14ac:dyDescent="0.4">
      <c r="B55" s="13" t="s">
        <v>565</v>
      </c>
      <c r="C55" s="13" t="s">
        <v>566</v>
      </c>
      <c r="D55" s="25" t="s">
        <v>567</v>
      </c>
      <c r="E55" s="13"/>
    </row>
    <row r="56" spans="2:6" x14ac:dyDescent="0.4">
      <c r="B56" s="13" t="s">
        <v>568</v>
      </c>
      <c r="C56" s="13" t="s">
        <v>569</v>
      </c>
      <c r="D56" s="25" t="s">
        <v>570</v>
      </c>
      <c r="E56" s="13"/>
    </row>
    <row r="57" spans="2:6" x14ac:dyDescent="0.4">
      <c r="B57" s="13" t="s">
        <v>571</v>
      </c>
      <c r="C57" s="13" t="s">
        <v>572</v>
      </c>
      <c r="D57" s="25" t="s">
        <v>573</v>
      </c>
      <c r="E57" s="13"/>
    </row>
    <row r="58" spans="2:6" x14ac:dyDescent="0.4">
      <c r="B58" s="13" t="s">
        <v>574</v>
      </c>
      <c r="C58" s="13"/>
      <c r="D58" s="25" t="s">
        <v>575</v>
      </c>
      <c r="E58" s="13"/>
    </row>
    <row r="59" spans="2:6" ht="15" thickBot="1" x14ac:dyDescent="0.45">
      <c r="B59" s="13" t="s">
        <v>576</v>
      </c>
      <c r="C59" s="13"/>
      <c r="D59" s="25" t="s">
        <v>577</v>
      </c>
      <c r="E59" s="13"/>
    </row>
    <row r="60" spans="2:6" hidden="1" x14ac:dyDescent="0.4">
      <c r="B60" s="26" t="s">
        <v>578</v>
      </c>
      <c r="C60" s="26"/>
      <c r="D60" s="33" t="s">
        <v>579</v>
      </c>
      <c r="E60" s="49"/>
    </row>
    <row r="61" spans="2:6" hidden="1" x14ac:dyDescent="0.4">
      <c r="B61" s="26" t="s">
        <v>580</v>
      </c>
      <c r="C61" s="26"/>
      <c r="D61" s="33" t="s">
        <v>581</v>
      </c>
      <c r="E61" s="49"/>
    </row>
    <row r="62" spans="2:6" hidden="1" x14ac:dyDescent="0.4">
      <c r="B62" s="26" t="s">
        <v>582</v>
      </c>
      <c r="C62" s="26"/>
      <c r="D62" s="33" t="s">
        <v>583</v>
      </c>
      <c r="E62" s="49"/>
    </row>
    <row r="63" spans="2:6" ht="15" hidden="1" thickBot="1" x14ac:dyDescent="0.45">
      <c r="B63" s="31" t="s">
        <v>584</v>
      </c>
      <c r="C63" s="31"/>
      <c r="D63" s="35" t="s">
        <v>585</v>
      </c>
      <c r="E63" s="50"/>
    </row>
    <row r="64" spans="2:6" x14ac:dyDescent="0.4">
      <c r="B64" s="42" t="s">
        <v>586</v>
      </c>
      <c r="C64" s="42"/>
      <c r="D64" s="43"/>
      <c r="E64" s="43"/>
    </row>
    <row r="65" spans="2:5" x14ac:dyDescent="0.4">
      <c r="B65" s="37" t="s">
        <v>554</v>
      </c>
      <c r="C65" s="37" t="s">
        <v>587</v>
      </c>
      <c r="D65" s="20" t="s">
        <v>555</v>
      </c>
      <c r="E65" s="38" t="s">
        <v>564</v>
      </c>
    </row>
    <row r="66" spans="2:5" x14ac:dyDescent="0.4">
      <c r="B66" s="25" t="s">
        <v>588</v>
      </c>
      <c r="C66" s="25" t="s">
        <v>589</v>
      </c>
      <c r="D66" s="25" t="s">
        <v>590</v>
      </c>
      <c r="E66" s="13"/>
    </row>
    <row r="67" spans="2:5" x14ac:dyDescent="0.4">
      <c r="B67" s="25"/>
      <c r="C67" s="25" t="s">
        <v>589</v>
      </c>
      <c r="D67" s="25" t="s">
        <v>591</v>
      </c>
      <c r="E67" s="13"/>
    </row>
    <row r="68" spans="2:5" x14ac:dyDescent="0.4">
      <c r="B68" s="25"/>
      <c r="C68" s="25" t="s">
        <v>587</v>
      </c>
      <c r="D68" s="25" t="s">
        <v>592</v>
      </c>
      <c r="E68" s="13"/>
    </row>
    <row r="69" spans="2:5" x14ac:dyDescent="0.4">
      <c r="B69" s="25" t="s">
        <v>593</v>
      </c>
      <c r="C69" s="25" t="s">
        <v>594</v>
      </c>
      <c r="D69" s="25" t="s">
        <v>595</v>
      </c>
      <c r="E69" s="13"/>
    </row>
    <row r="70" spans="2:5" x14ac:dyDescent="0.4">
      <c r="B70" s="25" t="s">
        <v>596</v>
      </c>
      <c r="C70" s="25" t="s">
        <v>597</v>
      </c>
      <c r="D70" s="25" t="s">
        <v>598</v>
      </c>
      <c r="E70" s="13"/>
    </row>
    <row r="71" spans="2:5" x14ac:dyDescent="0.4">
      <c r="B71" s="25" t="s">
        <v>599</v>
      </c>
      <c r="C71" s="25" t="s">
        <v>600</v>
      </c>
      <c r="D71" s="25" t="s">
        <v>601</v>
      </c>
      <c r="E71" s="13"/>
    </row>
    <row r="72" spans="2:5" x14ac:dyDescent="0.4">
      <c r="B72" s="25" t="s">
        <v>602</v>
      </c>
      <c r="C72" s="25" t="s">
        <v>603</v>
      </c>
      <c r="D72" s="25" t="s">
        <v>604</v>
      </c>
      <c r="E72" s="13"/>
    </row>
    <row r="73" spans="2:5" ht="15" thickBot="1" x14ac:dyDescent="0.45">
      <c r="B73" s="25"/>
      <c r="C73" s="25" t="s">
        <v>603</v>
      </c>
      <c r="D73" s="25" t="s">
        <v>605</v>
      </c>
      <c r="E73" s="13"/>
    </row>
    <row r="74" spans="2:5" hidden="1" x14ac:dyDescent="0.4">
      <c r="B74" s="25" t="s">
        <v>606</v>
      </c>
      <c r="C74" s="25"/>
      <c r="D74" s="25" t="s">
        <v>607</v>
      </c>
      <c r="E74" s="13"/>
    </row>
    <row r="75" spans="2:5" hidden="1" x14ac:dyDescent="0.4">
      <c r="B75" s="25" t="s">
        <v>608</v>
      </c>
      <c r="C75" s="25" t="s">
        <v>587</v>
      </c>
      <c r="D75" s="25" t="s">
        <v>609</v>
      </c>
      <c r="E75" s="13"/>
    </row>
    <row r="76" spans="2:5" hidden="1" x14ac:dyDescent="0.4">
      <c r="B76" s="26" t="s">
        <v>610</v>
      </c>
      <c r="C76" s="26"/>
      <c r="D76" s="33" t="s">
        <v>611</v>
      </c>
      <c r="E76" s="49"/>
    </row>
    <row r="77" spans="2:5" hidden="1" x14ac:dyDescent="0.4">
      <c r="B77" s="26" t="s">
        <v>612</v>
      </c>
      <c r="C77" s="26"/>
      <c r="D77" s="33" t="s">
        <v>613</v>
      </c>
      <c r="E77" s="49"/>
    </row>
    <row r="78" spans="2:5" hidden="1" x14ac:dyDescent="0.4">
      <c r="B78" s="26" t="s">
        <v>614</v>
      </c>
      <c r="C78" s="26"/>
      <c r="D78" s="33" t="s">
        <v>615</v>
      </c>
      <c r="E78" s="49"/>
    </row>
    <row r="79" spans="2:5" ht="15" hidden="1" thickBot="1" x14ac:dyDescent="0.45">
      <c r="B79" s="31" t="s">
        <v>616</v>
      </c>
      <c r="C79" s="31"/>
      <c r="D79" s="35" t="s">
        <v>617</v>
      </c>
      <c r="E79" s="50"/>
    </row>
    <row r="80" spans="2:5" x14ac:dyDescent="0.4">
      <c r="B80" s="783" t="s">
        <v>618</v>
      </c>
      <c r="C80" s="783"/>
      <c r="D80" s="783"/>
      <c r="E80" s="43"/>
    </row>
    <row r="81" spans="2:5" x14ac:dyDescent="0.4">
      <c r="B81" s="65"/>
      <c r="C81" s="65" t="s">
        <v>619</v>
      </c>
      <c r="D81" s="66" t="s">
        <v>620</v>
      </c>
      <c r="E81" s="67"/>
    </row>
    <row r="82" spans="2:5" x14ac:dyDescent="0.4">
      <c r="B82" s="26"/>
      <c r="C82" s="26" t="s">
        <v>621</v>
      </c>
      <c r="D82" s="33" t="s">
        <v>622</v>
      </c>
      <c r="E82" s="20"/>
    </row>
    <row r="83" spans="2:5" hidden="1" x14ac:dyDescent="0.4">
      <c r="B83" s="26"/>
      <c r="C83" s="26" t="s">
        <v>603</v>
      </c>
      <c r="D83" s="33" t="s">
        <v>623</v>
      </c>
      <c r="E83" s="20"/>
    </row>
    <row r="84" spans="2:5" ht="15" thickBot="1" x14ac:dyDescent="0.45">
      <c r="B84" s="31"/>
      <c r="C84" s="31" t="s">
        <v>624</v>
      </c>
      <c r="D84" s="35" t="s">
        <v>625</v>
      </c>
      <c r="E84" s="36"/>
    </row>
    <row r="85" spans="2:5" ht="22.5" hidden="1" customHeight="1" thickBot="1" x14ac:dyDescent="0.45">
      <c r="B85" s="68" t="s">
        <v>626</v>
      </c>
      <c r="C85" s="68"/>
      <c r="D85" s="69"/>
      <c r="E85" s="70" t="s">
        <v>627</v>
      </c>
    </row>
    <row r="86" spans="2:5" ht="15" hidden="1" thickTop="1" x14ac:dyDescent="0.4">
      <c r="B86" s="65" t="s">
        <v>628</v>
      </c>
      <c r="C86" s="65"/>
      <c r="D86" s="66" t="s">
        <v>629</v>
      </c>
      <c r="E86" s="67" t="s">
        <v>627</v>
      </c>
    </row>
    <row r="87" spans="2:5" hidden="1" x14ac:dyDescent="0.4">
      <c r="B87" s="26" t="s">
        <v>630</v>
      </c>
      <c r="C87" s="26"/>
      <c r="D87" s="33" t="s">
        <v>631</v>
      </c>
      <c r="E87" s="20" t="s">
        <v>627</v>
      </c>
    </row>
    <row r="88" spans="2:5" hidden="1" x14ac:dyDescent="0.4">
      <c r="B88" s="26" t="s">
        <v>632</v>
      </c>
      <c r="C88" s="26"/>
      <c r="D88" s="33" t="s">
        <v>633</v>
      </c>
      <c r="E88" s="44"/>
    </row>
    <row r="89" spans="2:5" hidden="1" x14ac:dyDescent="0.4">
      <c r="B89" s="26" t="s">
        <v>634</v>
      </c>
      <c r="C89" s="26"/>
      <c r="D89" s="33" t="s">
        <v>635</v>
      </c>
      <c r="E89" s="20" t="s">
        <v>627</v>
      </c>
    </row>
    <row r="90" spans="2:5" hidden="1" x14ac:dyDescent="0.4">
      <c r="B90" s="26" t="s">
        <v>636</v>
      </c>
      <c r="C90" s="26"/>
      <c r="D90" s="33" t="s">
        <v>637</v>
      </c>
      <c r="E90" s="20" t="s">
        <v>627</v>
      </c>
    </row>
    <row r="91" spans="2:5" ht="15" hidden="1" thickBot="1" x14ac:dyDescent="0.45">
      <c r="B91" s="31" t="s">
        <v>638</v>
      </c>
      <c r="C91" s="31"/>
      <c r="D91" s="35" t="s">
        <v>639</v>
      </c>
      <c r="E91" s="36" t="s">
        <v>627</v>
      </c>
    </row>
    <row r="92" spans="2:5" ht="22.5" hidden="1" customHeight="1" thickBot="1" x14ac:dyDescent="0.45">
      <c r="B92" s="68" t="s">
        <v>640</v>
      </c>
      <c r="C92" s="68"/>
      <c r="D92" s="69"/>
      <c r="E92" s="70"/>
    </row>
    <row r="93" spans="2:5" ht="15" hidden="1" thickTop="1" x14ac:dyDescent="0.4">
      <c r="B93" s="65" t="s">
        <v>587</v>
      </c>
      <c r="C93" s="65"/>
      <c r="D93" s="66" t="s">
        <v>641</v>
      </c>
      <c r="E93" s="67"/>
    </row>
    <row r="94" spans="2:5" ht="15" hidden="1" thickBot="1" x14ac:dyDescent="0.45">
      <c r="B94" s="31" t="s">
        <v>642</v>
      </c>
      <c r="C94" s="31"/>
      <c r="D94" s="35" t="s">
        <v>643</v>
      </c>
      <c r="E94" s="36"/>
    </row>
    <row r="95" spans="2:5" ht="22.5" customHeight="1" thickBot="1" x14ac:dyDescent="0.45">
      <c r="B95" s="68" t="s">
        <v>644</v>
      </c>
      <c r="C95" s="68"/>
      <c r="D95" s="69"/>
      <c r="E95" s="70"/>
    </row>
    <row r="96" spans="2:5" ht="15" thickTop="1" x14ac:dyDescent="0.4">
      <c r="B96" s="71" t="s">
        <v>645</v>
      </c>
      <c r="C96" s="71"/>
      <c r="D96" s="54"/>
      <c r="E96" s="54"/>
    </row>
    <row r="97" spans="2:5" x14ac:dyDescent="0.4">
      <c r="B97" s="37" t="s">
        <v>554</v>
      </c>
      <c r="C97" s="37" t="s">
        <v>646</v>
      </c>
      <c r="D97" s="20" t="s">
        <v>555</v>
      </c>
      <c r="E97" s="38" t="s">
        <v>564</v>
      </c>
    </row>
    <row r="98" spans="2:5" x14ac:dyDescent="0.4">
      <c r="B98" s="37"/>
      <c r="C98" s="37" t="s">
        <v>646</v>
      </c>
      <c r="D98" s="20" t="s">
        <v>647</v>
      </c>
      <c r="E98" s="38"/>
    </row>
    <row r="99" spans="2:5" ht="29.15" x14ac:dyDescent="0.4">
      <c r="B99" s="25" t="s">
        <v>648</v>
      </c>
      <c r="C99" s="25" t="s">
        <v>649</v>
      </c>
      <c r="D99" s="25" t="s">
        <v>650</v>
      </c>
      <c r="E99" s="13"/>
    </row>
    <row r="100" spans="2:5" x14ac:dyDescent="0.4">
      <c r="B100" s="25" t="s">
        <v>651</v>
      </c>
      <c r="C100" s="25" t="s">
        <v>652</v>
      </c>
      <c r="D100" s="25" t="s">
        <v>653</v>
      </c>
      <c r="E100" s="13"/>
    </row>
    <row r="101" spans="2:5" x14ac:dyDescent="0.4">
      <c r="B101" s="25"/>
      <c r="C101" s="25" t="s">
        <v>652</v>
      </c>
      <c r="D101" s="25" t="s">
        <v>654</v>
      </c>
      <c r="E101" s="13"/>
    </row>
    <row r="102" spans="2:5" x14ac:dyDescent="0.4">
      <c r="B102" s="25" t="s">
        <v>655</v>
      </c>
      <c r="C102" s="25" t="s">
        <v>656</v>
      </c>
      <c r="D102" s="25" t="s">
        <v>657</v>
      </c>
      <c r="E102" s="13"/>
    </row>
    <row r="103" spans="2:5" ht="15" thickBot="1" x14ac:dyDescent="0.45">
      <c r="B103" s="25" t="s">
        <v>658</v>
      </c>
      <c r="C103" s="25" t="s">
        <v>659</v>
      </c>
      <c r="D103" s="25" t="s">
        <v>660</v>
      </c>
      <c r="E103" s="13"/>
    </row>
    <row r="104" spans="2:5" hidden="1" x14ac:dyDescent="0.4">
      <c r="B104" s="26" t="s">
        <v>646</v>
      </c>
      <c r="C104" s="26"/>
      <c r="D104" s="33" t="s">
        <v>661</v>
      </c>
      <c r="E104" s="20"/>
    </row>
    <row r="105" spans="2:5" hidden="1" x14ac:dyDescent="0.4">
      <c r="B105" s="26" t="s">
        <v>649</v>
      </c>
      <c r="C105" s="26"/>
      <c r="D105" s="33" t="s">
        <v>662</v>
      </c>
      <c r="E105" s="20"/>
    </row>
    <row r="106" spans="2:5" hidden="1" x14ac:dyDescent="0.4">
      <c r="B106" s="26" t="s">
        <v>652</v>
      </c>
      <c r="C106" s="26"/>
      <c r="D106" s="33" t="s">
        <v>663</v>
      </c>
      <c r="E106" s="20"/>
    </row>
    <row r="107" spans="2:5" hidden="1" x14ac:dyDescent="0.4">
      <c r="B107" s="26" t="s">
        <v>656</v>
      </c>
      <c r="C107" s="26"/>
      <c r="D107" s="33" t="s">
        <v>664</v>
      </c>
      <c r="E107" s="20"/>
    </row>
    <row r="108" spans="2:5" ht="15" hidden="1" thickBot="1" x14ac:dyDescent="0.45">
      <c r="B108" s="31" t="s">
        <v>659</v>
      </c>
      <c r="C108" s="31"/>
      <c r="D108" s="35" t="s">
        <v>665</v>
      </c>
      <c r="E108" s="36"/>
    </row>
    <row r="109" spans="2:5" ht="23.25" customHeight="1" thickBot="1" x14ac:dyDescent="0.45">
      <c r="B109" s="68" t="s">
        <v>666</v>
      </c>
      <c r="C109" s="68"/>
      <c r="D109" s="69"/>
      <c r="E109" s="70"/>
    </row>
    <row r="110" spans="2:5" ht="15" thickTop="1" x14ac:dyDescent="0.4">
      <c r="B110" s="71" t="s">
        <v>667</v>
      </c>
      <c r="C110" s="71"/>
      <c r="D110" s="54"/>
      <c r="E110" s="54"/>
    </row>
    <row r="111" spans="2:5" x14ac:dyDescent="0.4">
      <c r="B111" s="37" t="s">
        <v>554</v>
      </c>
      <c r="C111" s="37" t="s">
        <v>668</v>
      </c>
      <c r="D111" s="20" t="s">
        <v>555</v>
      </c>
      <c r="E111" s="38" t="s">
        <v>564</v>
      </c>
    </row>
    <row r="112" spans="2:5" x14ac:dyDescent="0.4">
      <c r="B112" s="25" t="s">
        <v>669</v>
      </c>
      <c r="C112" s="25" t="s">
        <v>670</v>
      </c>
      <c r="D112" s="25" t="s">
        <v>671</v>
      </c>
      <c r="E112" s="13"/>
    </row>
    <row r="113" spans="2:5" x14ac:dyDescent="0.4">
      <c r="B113" s="25" t="s">
        <v>672</v>
      </c>
      <c r="C113" s="25" t="s">
        <v>673</v>
      </c>
      <c r="D113" s="25" t="s">
        <v>674</v>
      </c>
      <c r="E113" s="13"/>
    </row>
    <row r="114" spans="2:5" x14ac:dyDescent="0.4">
      <c r="B114" s="25" t="s">
        <v>675</v>
      </c>
      <c r="C114" s="25" t="s">
        <v>676</v>
      </c>
      <c r="D114" s="25" t="s">
        <v>677</v>
      </c>
      <c r="E114" s="13"/>
    </row>
    <row r="115" spans="2:5" hidden="1" x14ac:dyDescent="0.4">
      <c r="B115" s="25"/>
      <c r="C115" s="25" t="s">
        <v>678</v>
      </c>
      <c r="D115" s="25" t="s">
        <v>679</v>
      </c>
      <c r="E115" s="13" t="s">
        <v>680</v>
      </c>
    </row>
    <row r="116" spans="2:5" x14ac:dyDescent="0.4">
      <c r="B116" s="25" t="s">
        <v>681</v>
      </c>
      <c r="C116" s="25" t="s">
        <v>682</v>
      </c>
      <c r="D116" s="25" t="s">
        <v>683</v>
      </c>
      <c r="E116" s="13"/>
    </row>
    <row r="117" spans="2:5" hidden="1" x14ac:dyDescent="0.4">
      <c r="B117" s="25"/>
      <c r="C117" s="25" t="s">
        <v>682</v>
      </c>
      <c r="D117" s="25" t="s">
        <v>679</v>
      </c>
      <c r="E117" s="13" t="s">
        <v>680</v>
      </c>
    </row>
    <row r="118" spans="2:5" ht="15" thickBot="1" x14ac:dyDescent="0.45">
      <c r="B118" s="25" t="s">
        <v>684</v>
      </c>
      <c r="C118" s="25" t="s">
        <v>685</v>
      </c>
      <c r="D118" s="25" t="s">
        <v>686</v>
      </c>
      <c r="E118" s="13"/>
    </row>
    <row r="119" spans="2:5" ht="15" hidden="1" thickBot="1" x14ac:dyDescent="0.45">
      <c r="B119" s="25"/>
      <c r="C119" s="25" t="s">
        <v>685</v>
      </c>
      <c r="D119" s="25" t="s">
        <v>679</v>
      </c>
      <c r="E119" s="13" t="s">
        <v>680</v>
      </c>
    </row>
    <row r="120" spans="2:5" hidden="1" x14ac:dyDescent="0.4">
      <c r="B120" s="26" t="s">
        <v>668</v>
      </c>
      <c r="C120" s="26"/>
      <c r="D120" s="33" t="s">
        <v>687</v>
      </c>
      <c r="E120" s="20"/>
    </row>
    <row r="121" spans="2:5" hidden="1" x14ac:dyDescent="0.4">
      <c r="B121" s="26" t="s">
        <v>670</v>
      </c>
      <c r="C121" s="26"/>
      <c r="D121" s="33" t="s">
        <v>688</v>
      </c>
      <c r="E121" s="20"/>
    </row>
    <row r="122" spans="2:5" hidden="1" x14ac:dyDescent="0.4">
      <c r="B122" s="26" t="s">
        <v>673</v>
      </c>
      <c r="C122" s="26"/>
      <c r="D122" s="33" t="s">
        <v>689</v>
      </c>
      <c r="E122" s="20"/>
    </row>
    <row r="123" spans="2:5" hidden="1" x14ac:dyDescent="0.4">
      <c r="B123" s="26" t="s">
        <v>678</v>
      </c>
      <c r="C123" s="26"/>
      <c r="D123" s="33" t="s">
        <v>690</v>
      </c>
      <c r="E123" s="20"/>
    </row>
    <row r="124" spans="2:5" hidden="1" x14ac:dyDescent="0.4">
      <c r="B124" s="26" t="s">
        <v>682</v>
      </c>
      <c r="C124" s="26"/>
      <c r="D124" s="33" t="s">
        <v>691</v>
      </c>
      <c r="E124" s="20"/>
    </row>
    <row r="125" spans="2:5" ht="15" hidden="1" thickBot="1" x14ac:dyDescent="0.45">
      <c r="B125" s="31" t="s">
        <v>685</v>
      </c>
      <c r="C125" s="31"/>
      <c r="D125" s="35" t="s">
        <v>692</v>
      </c>
      <c r="E125" s="36"/>
    </row>
    <row r="126" spans="2:5" ht="22.5" customHeight="1" thickBot="1" x14ac:dyDescent="0.45">
      <c r="B126" s="68" t="s">
        <v>693</v>
      </c>
      <c r="C126" s="68"/>
      <c r="D126" s="69"/>
      <c r="E126" s="70"/>
    </row>
    <row r="127" spans="2:5" ht="15" thickTop="1" x14ac:dyDescent="0.4">
      <c r="B127" s="62" t="s">
        <v>694</v>
      </c>
      <c r="C127" s="62"/>
      <c r="D127" s="54"/>
      <c r="E127" s="54"/>
    </row>
    <row r="128" spans="2:5" x14ac:dyDescent="0.4">
      <c r="B128" s="37" t="s">
        <v>554</v>
      </c>
      <c r="C128" s="37" t="s">
        <v>695</v>
      </c>
      <c r="D128" s="20" t="s">
        <v>555</v>
      </c>
      <c r="E128" s="38" t="s">
        <v>564</v>
      </c>
    </row>
    <row r="129" spans="2:5" hidden="1" x14ac:dyDescent="0.4">
      <c r="B129" s="25" t="s">
        <v>696</v>
      </c>
      <c r="C129" s="25" t="s">
        <v>697</v>
      </c>
      <c r="D129" s="25" t="s">
        <v>698</v>
      </c>
      <c r="E129" s="13" t="s">
        <v>699</v>
      </c>
    </row>
    <row r="130" spans="2:5" hidden="1" x14ac:dyDescent="0.4">
      <c r="B130" s="25"/>
      <c r="C130" s="25" t="s">
        <v>697</v>
      </c>
      <c r="D130" s="25" t="s">
        <v>700</v>
      </c>
      <c r="E130" s="13" t="s">
        <v>627</v>
      </c>
    </row>
    <row r="131" spans="2:5" x14ac:dyDescent="0.4">
      <c r="B131" s="25" t="s">
        <v>701</v>
      </c>
      <c r="C131" s="25" t="s">
        <v>702</v>
      </c>
      <c r="D131" s="25" t="s">
        <v>703</v>
      </c>
      <c r="E131" s="13" t="s">
        <v>564</v>
      </c>
    </row>
    <row r="132" spans="2:5" x14ac:dyDescent="0.4">
      <c r="B132" s="25" t="s">
        <v>704</v>
      </c>
      <c r="C132" s="25" t="s">
        <v>705</v>
      </c>
      <c r="D132" s="25" t="s">
        <v>706</v>
      </c>
      <c r="E132" s="13" t="s">
        <v>707</v>
      </c>
    </row>
    <row r="133" spans="2:5" x14ac:dyDescent="0.4">
      <c r="B133" s="25" t="s">
        <v>708</v>
      </c>
      <c r="C133" s="25" t="s">
        <v>709</v>
      </c>
      <c r="D133" s="25" t="s">
        <v>710</v>
      </c>
      <c r="E133" s="13" t="s">
        <v>707</v>
      </c>
    </row>
    <row r="134" spans="2:5" ht="15" hidden="1" thickBot="1" x14ac:dyDescent="0.45">
      <c r="B134" s="25" t="s">
        <v>711</v>
      </c>
      <c r="C134" s="40" t="s">
        <v>712</v>
      </c>
      <c r="D134" s="40" t="s">
        <v>713</v>
      </c>
      <c r="E134" s="19" t="s">
        <v>707</v>
      </c>
    </row>
    <row r="135" spans="2:5" hidden="1" x14ac:dyDescent="0.4">
      <c r="B135" s="26" t="s">
        <v>695</v>
      </c>
      <c r="C135" s="65"/>
      <c r="D135" s="66" t="s">
        <v>714</v>
      </c>
      <c r="E135" s="67"/>
    </row>
    <row r="136" spans="2:5" hidden="1" x14ac:dyDescent="0.4">
      <c r="B136" s="26" t="s">
        <v>697</v>
      </c>
      <c r="C136" s="26"/>
      <c r="D136" s="33" t="s">
        <v>715</v>
      </c>
      <c r="E136" s="20"/>
    </row>
    <row r="137" spans="2:5" hidden="1" x14ac:dyDescent="0.4">
      <c r="B137" s="26" t="s">
        <v>702</v>
      </c>
      <c r="C137" s="26"/>
      <c r="D137" s="33" t="s">
        <v>716</v>
      </c>
      <c r="E137" s="20"/>
    </row>
    <row r="138" spans="2:5" hidden="1" x14ac:dyDescent="0.4">
      <c r="B138" s="26" t="s">
        <v>705</v>
      </c>
      <c r="C138" s="26"/>
      <c r="D138" s="33" t="s">
        <v>717</v>
      </c>
      <c r="E138" s="20"/>
    </row>
    <row r="139" spans="2:5" hidden="1" x14ac:dyDescent="0.4">
      <c r="B139" s="26" t="s">
        <v>709</v>
      </c>
      <c r="C139" s="26"/>
      <c r="D139" s="33" t="s">
        <v>718</v>
      </c>
      <c r="E139" s="20"/>
    </row>
    <row r="140" spans="2:5" ht="15" hidden="1" thickBot="1" x14ac:dyDescent="0.45">
      <c r="B140" s="31" t="s">
        <v>712</v>
      </c>
      <c r="C140" s="31"/>
      <c r="D140" s="35" t="s">
        <v>719</v>
      </c>
      <c r="E140" s="36"/>
    </row>
    <row r="141" spans="2:5" ht="22.5" hidden="1" customHeight="1" thickBot="1" x14ac:dyDescent="0.45">
      <c r="B141" s="784" t="s">
        <v>9</v>
      </c>
      <c r="C141" s="784"/>
      <c r="D141" s="69"/>
      <c r="E141" s="70"/>
    </row>
    <row r="142" spans="2:5" x14ac:dyDescent="0.4">
      <c r="B142" s="786" t="s">
        <v>720</v>
      </c>
      <c r="C142" s="786"/>
    </row>
    <row r="143" spans="2:5" x14ac:dyDescent="0.4">
      <c r="B143" s="37" t="s">
        <v>554</v>
      </c>
      <c r="C143" s="37"/>
      <c r="D143" s="20" t="s">
        <v>555</v>
      </c>
      <c r="E143" s="38" t="s">
        <v>564</v>
      </c>
    </row>
    <row r="144" spans="2:5" ht="15" thickBot="1" x14ac:dyDescent="0.45">
      <c r="B144" s="46" t="s">
        <v>721</v>
      </c>
      <c r="C144" s="46"/>
      <c r="D144" s="46" t="s">
        <v>722</v>
      </c>
      <c r="E144" s="47"/>
    </row>
    <row r="145" spans="2:5" ht="16.75" thickTop="1" thickBot="1" x14ac:dyDescent="0.45">
      <c r="B145" s="95" t="s">
        <v>439</v>
      </c>
      <c r="C145" s="96"/>
      <c r="D145" s="96"/>
      <c r="E145" s="97"/>
    </row>
    <row r="146" spans="2:5" ht="22.5" customHeight="1" thickTop="1" thickBot="1" x14ac:dyDescent="0.45">
      <c r="B146" s="77" t="s">
        <v>723</v>
      </c>
      <c r="C146" s="77"/>
      <c r="D146" s="63"/>
      <c r="E146" s="94"/>
    </row>
    <row r="147" spans="2:5" ht="15" thickTop="1" x14ac:dyDescent="0.4">
      <c r="B147" s="794" t="s">
        <v>724</v>
      </c>
      <c r="C147" s="794"/>
      <c r="D147" s="54"/>
      <c r="E147" s="54"/>
    </row>
    <row r="148" spans="2:5" x14ac:dyDescent="0.4">
      <c r="B148" s="52" t="s">
        <v>554</v>
      </c>
      <c r="C148" s="52"/>
      <c r="D148" s="13" t="s">
        <v>725</v>
      </c>
      <c r="E148" s="13"/>
    </row>
    <row r="149" spans="2:5" x14ac:dyDescent="0.4">
      <c r="B149" s="44" t="s">
        <v>726</v>
      </c>
      <c r="C149" s="44" t="s">
        <v>727</v>
      </c>
      <c r="D149" s="55" t="s">
        <v>728</v>
      </c>
      <c r="E149" s="13"/>
    </row>
    <row r="150" spans="2:5" x14ac:dyDescent="0.4">
      <c r="B150" s="44" t="s">
        <v>729</v>
      </c>
      <c r="C150" s="44" t="s">
        <v>730</v>
      </c>
      <c r="D150" s="55" t="s">
        <v>731</v>
      </c>
      <c r="E150" s="13"/>
    </row>
    <row r="151" spans="2:5" x14ac:dyDescent="0.4">
      <c r="B151" s="26"/>
      <c r="C151" s="26" t="s">
        <v>732</v>
      </c>
      <c r="D151" s="33" t="s">
        <v>544</v>
      </c>
      <c r="E151" s="20"/>
    </row>
    <row r="152" spans="2:5" hidden="1" x14ac:dyDescent="0.4">
      <c r="B152" s="26"/>
      <c r="C152" s="26"/>
      <c r="D152" s="33" t="s">
        <v>733</v>
      </c>
      <c r="E152" s="20"/>
    </row>
    <row r="153" spans="2:5" hidden="1" x14ac:dyDescent="0.4">
      <c r="B153" s="26"/>
      <c r="C153" s="26"/>
      <c r="D153" s="33" t="s">
        <v>734</v>
      </c>
      <c r="E153" s="20"/>
    </row>
    <row r="154" spans="2:5" ht="15" thickBot="1" x14ac:dyDescent="0.45">
      <c r="B154" s="31"/>
      <c r="C154" s="31" t="s">
        <v>735</v>
      </c>
      <c r="D154" s="35" t="s">
        <v>736</v>
      </c>
      <c r="E154" s="36"/>
    </row>
    <row r="155" spans="2:5" ht="22.5" hidden="1" customHeight="1" thickBot="1" x14ac:dyDescent="0.45">
      <c r="B155" s="73" t="s">
        <v>737</v>
      </c>
      <c r="C155" s="73"/>
      <c r="D155" s="57"/>
      <c r="E155" s="74" t="s">
        <v>627</v>
      </c>
    </row>
    <row r="156" spans="2:5" ht="22.5" customHeight="1" thickBot="1" x14ac:dyDescent="0.45">
      <c r="B156" s="791" t="s">
        <v>213</v>
      </c>
      <c r="C156" s="791"/>
      <c r="D156" s="63"/>
      <c r="E156" s="78"/>
    </row>
    <row r="157" spans="2:5" ht="15" thickTop="1" x14ac:dyDescent="0.4">
      <c r="B157" s="786" t="s">
        <v>738</v>
      </c>
      <c r="C157" s="786"/>
      <c r="D157" s="786"/>
      <c r="E157" s="54"/>
    </row>
    <row r="158" spans="2:5" x14ac:dyDescent="0.4">
      <c r="B158" s="52" t="s">
        <v>554</v>
      </c>
      <c r="C158" s="52"/>
      <c r="D158" s="13" t="s">
        <v>725</v>
      </c>
      <c r="E158" s="13"/>
    </row>
    <row r="159" spans="2:5" x14ac:dyDescent="0.4">
      <c r="B159" s="44" t="s">
        <v>739</v>
      </c>
      <c r="C159" s="44"/>
      <c r="D159" s="13" t="s">
        <v>740</v>
      </c>
      <c r="E159" s="13"/>
    </row>
    <row r="160" spans="2:5" x14ac:dyDescent="0.4">
      <c r="B160" s="44"/>
      <c r="C160" s="44" t="s">
        <v>741</v>
      </c>
      <c r="D160" s="13" t="s">
        <v>742</v>
      </c>
      <c r="E160" s="13"/>
    </row>
    <row r="161" spans="2:5" x14ac:dyDescent="0.4">
      <c r="B161" s="26"/>
      <c r="C161" s="26" t="s">
        <v>743</v>
      </c>
      <c r="D161" s="33" t="s">
        <v>744</v>
      </c>
      <c r="E161" s="20"/>
    </row>
    <row r="162" spans="2:5" hidden="1" x14ac:dyDescent="0.4">
      <c r="B162" s="26"/>
      <c r="C162" s="26" t="s">
        <v>741</v>
      </c>
      <c r="D162" s="33" t="s">
        <v>745</v>
      </c>
      <c r="E162" s="20"/>
    </row>
    <row r="163" spans="2:5" x14ac:dyDescent="0.4">
      <c r="B163" s="26"/>
      <c r="C163" s="26" t="s">
        <v>746</v>
      </c>
      <c r="D163" s="33" t="s">
        <v>747</v>
      </c>
      <c r="E163" s="20"/>
    </row>
    <row r="164" spans="2:5" ht="15" thickBot="1" x14ac:dyDescent="0.45">
      <c r="B164" s="31"/>
      <c r="C164" s="31" t="s">
        <v>748</v>
      </c>
      <c r="D164" s="35" t="s">
        <v>749</v>
      </c>
      <c r="E164" s="36"/>
    </row>
    <row r="165" spans="2:5" ht="22.5" hidden="1" customHeight="1" thickBot="1" x14ac:dyDescent="0.45">
      <c r="B165" s="68" t="s">
        <v>750</v>
      </c>
      <c r="C165" s="68"/>
      <c r="D165" s="69"/>
      <c r="E165" s="76"/>
    </row>
    <row r="166" spans="2:5" ht="15" hidden="1" thickTop="1" x14ac:dyDescent="0.4">
      <c r="B166" s="794" t="s">
        <v>751</v>
      </c>
      <c r="C166" s="794"/>
      <c r="D166" s="54"/>
      <c r="E166" s="54"/>
    </row>
    <row r="167" spans="2:5" hidden="1" x14ac:dyDescent="0.4">
      <c r="B167" s="52" t="s">
        <v>554</v>
      </c>
      <c r="C167" s="52"/>
      <c r="D167" s="13" t="s">
        <v>725</v>
      </c>
      <c r="E167" s="13" t="s">
        <v>752</v>
      </c>
    </row>
    <row r="168" spans="2:5" hidden="1" x14ac:dyDescent="0.4">
      <c r="B168" s="44" t="s">
        <v>753</v>
      </c>
      <c r="C168" s="44" t="s">
        <v>754</v>
      </c>
      <c r="D168" s="55" t="s">
        <v>755</v>
      </c>
      <c r="E168" s="13"/>
    </row>
    <row r="169" spans="2:5" hidden="1" x14ac:dyDescent="0.4">
      <c r="B169" s="26" t="s">
        <v>756</v>
      </c>
      <c r="C169" s="26"/>
      <c r="D169" s="33" t="s">
        <v>757</v>
      </c>
      <c r="E169" s="20"/>
    </row>
    <row r="170" spans="2:5" ht="15" hidden="1" thickBot="1" x14ac:dyDescent="0.45">
      <c r="B170" s="31" t="s">
        <v>754</v>
      </c>
      <c r="C170" s="31"/>
      <c r="D170" s="35" t="s">
        <v>758</v>
      </c>
      <c r="E170" s="36"/>
    </row>
    <row r="171" spans="2:5" ht="22.5" customHeight="1" thickBot="1" x14ac:dyDescent="0.45">
      <c r="B171" s="784" t="s">
        <v>759</v>
      </c>
      <c r="C171" s="784"/>
      <c r="D171" s="69"/>
      <c r="E171" s="75"/>
    </row>
    <row r="172" spans="2:5" ht="15" thickTop="1" x14ac:dyDescent="0.4">
      <c r="B172" s="786" t="s">
        <v>760</v>
      </c>
      <c r="C172" s="786"/>
      <c r="D172" s="786"/>
      <c r="E172" s="54"/>
    </row>
    <row r="173" spans="2:5" x14ac:dyDescent="0.4">
      <c r="B173" s="37" t="s">
        <v>554</v>
      </c>
      <c r="C173" s="37" t="s">
        <v>761</v>
      </c>
      <c r="D173" s="20" t="s">
        <v>555</v>
      </c>
      <c r="E173" s="38" t="s">
        <v>564</v>
      </c>
    </row>
    <row r="174" spans="2:5" x14ac:dyDescent="0.4">
      <c r="B174" s="44" t="s">
        <v>762</v>
      </c>
      <c r="C174" s="37" t="s">
        <v>763</v>
      </c>
      <c r="D174" s="33" t="s">
        <v>764</v>
      </c>
      <c r="E174" s="13"/>
    </row>
    <row r="175" spans="2:5" x14ac:dyDescent="0.4">
      <c r="B175" s="44" t="s">
        <v>765</v>
      </c>
      <c r="C175" s="37" t="s">
        <v>766</v>
      </c>
      <c r="D175" s="33" t="s">
        <v>767</v>
      </c>
      <c r="E175" s="13"/>
    </row>
    <row r="176" spans="2:5" x14ac:dyDescent="0.4">
      <c r="B176" s="44" t="s">
        <v>768</v>
      </c>
      <c r="C176" s="37" t="s">
        <v>769</v>
      </c>
      <c r="D176" s="33" t="s">
        <v>770</v>
      </c>
      <c r="E176" s="13"/>
    </row>
    <row r="177" spans="2:5" x14ac:dyDescent="0.4">
      <c r="B177" s="44" t="s">
        <v>771</v>
      </c>
      <c r="C177" s="37" t="s">
        <v>772</v>
      </c>
      <c r="D177" s="33" t="s">
        <v>773</v>
      </c>
      <c r="E177" s="13"/>
    </row>
    <row r="178" spans="2:5" x14ac:dyDescent="0.4">
      <c r="B178" s="44" t="s">
        <v>774</v>
      </c>
      <c r="C178" s="37" t="s">
        <v>775</v>
      </c>
      <c r="D178" s="33" t="s">
        <v>776</v>
      </c>
      <c r="E178" s="13"/>
    </row>
    <row r="179" spans="2:5" x14ac:dyDescent="0.4">
      <c r="B179" s="44" t="s">
        <v>777</v>
      </c>
      <c r="C179" s="37" t="s">
        <v>778</v>
      </c>
      <c r="D179" s="33" t="s">
        <v>779</v>
      </c>
      <c r="E179" s="13"/>
    </row>
    <row r="180" spans="2:5" ht="15" customHeight="1" x14ac:dyDescent="0.4">
      <c r="B180" s="44" t="s">
        <v>780</v>
      </c>
      <c r="C180" s="37" t="s">
        <v>781</v>
      </c>
      <c r="D180" s="33" t="s">
        <v>782</v>
      </c>
      <c r="E180" s="13"/>
    </row>
    <row r="181" spans="2:5" x14ac:dyDescent="0.4">
      <c r="B181" s="44" t="s">
        <v>783</v>
      </c>
      <c r="C181" s="37" t="s">
        <v>784</v>
      </c>
      <c r="D181" s="33" t="s">
        <v>785</v>
      </c>
      <c r="E181" s="13"/>
    </row>
    <row r="182" spans="2:5" x14ac:dyDescent="0.4">
      <c r="B182" s="44" t="s">
        <v>786</v>
      </c>
      <c r="C182" s="37" t="s">
        <v>787</v>
      </c>
      <c r="D182" s="33" t="s">
        <v>788</v>
      </c>
      <c r="E182" s="13"/>
    </row>
    <row r="183" spans="2:5" ht="15" thickBot="1" x14ac:dyDescent="0.45">
      <c r="B183" s="45" t="s">
        <v>789</v>
      </c>
      <c r="C183" s="84" t="s">
        <v>790</v>
      </c>
      <c r="D183" s="35" t="s">
        <v>791</v>
      </c>
      <c r="E183" s="19"/>
    </row>
    <row r="184" spans="2:5" hidden="1" x14ac:dyDescent="0.4">
      <c r="B184" s="65" t="s">
        <v>761</v>
      </c>
      <c r="C184" s="65"/>
      <c r="D184" s="66" t="s">
        <v>792</v>
      </c>
      <c r="E184" s="54"/>
    </row>
    <row r="185" spans="2:5" hidden="1" x14ac:dyDescent="0.4">
      <c r="B185" s="26" t="s">
        <v>763</v>
      </c>
      <c r="C185" s="26"/>
      <c r="D185" s="33" t="s">
        <v>793</v>
      </c>
      <c r="E185" s="13"/>
    </row>
    <row r="186" spans="2:5" hidden="1" x14ac:dyDescent="0.4">
      <c r="B186" s="26" t="s">
        <v>766</v>
      </c>
      <c r="C186" s="26"/>
      <c r="D186" s="33" t="s">
        <v>794</v>
      </c>
      <c r="E186" s="13"/>
    </row>
    <row r="187" spans="2:5" hidden="1" x14ac:dyDescent="0.4">
      <c r="B187" s="26" t="s">
        <v>769</v>
      </c>
      <c r="C187" s="26"/>
      <c r="D187" s="33" t="s">
        <v>795</v>
      </c>
      <c r="E187" s="13"/>
    </row>
    <row r="188" spans="2:5" hidden="1" x14ac:dyDescent="0.4">
      <c r="B188" s="26" t="s">
        <v>772</v>
      </c>
      <c r="C188" s="26"/>
      <c r="D188" s="33" t="s">
        <v>796</v>
      </c>
      <c r="E188" s="13"/>
    </row>
    <row r="189" spans="2:5" hidden="1" x14ac:dyDescent="0.4">
      <c r="B189" s="26" t="s">
        <v>775</v>
      </c>
      <c r="C189" s="26"/>
      <c r="D189" s="33" t="s">
        <v>797</v>
      </c>
      <c r="E189" s="13"/>
    </row>
    <row r="190" spans="2:5" hidden="1" x14ac:dyDescent="0.4">
      <c r="B190" s="26" t="s">
        <v>778</v>
      </c>
      <c r="C190" s="26"/>
      <c r="D190" s="33" t="s">
        <v>798</v>
      </c>
      <c r="E190" s="13"/>
    </row>
    <row r="191" spans="2:5" hidden="1" x14ac:dyDescent="0.4">
      <c r="B191" s="26" t="s">
        <v>781</v>
      </c>
      <c r="C191" s="26"/>
      <c r="D191" s="33" t="s">
        <v>799</v>
      </c>
      <c r="E191" s="13"/>
    </row>
    <row r="192" spans="2:5" hidden="1" x14ac:dyDescent="0.4">
      <c r="B192" s="26" t="s">
        <v>784</v>
      </c>
      <c r="C192" s="26"/>
      <c r="D192" s="33" t="s">
        <v>800</v>
      </c>
      <c r="E192" s="13"/>
    </row>
    <row r="193" spans="2:5" hidden="1" x14ac:dyDescent="0.4">
      <c r="B193" s="26" t="s">
        <v>787</v>
      </c>
      <c r="C193" s="26"/>
      <c r="D193" s="33" t="s">
        <v>801</v>
      </c>
      <c r="E193" s="13"/>
    </row>
    <row r="194" spans="2:5" ht="15" hidden="1" thickBot="1" x14ac:dyDescent="0.45">
      <c r="B194" s="31" t="s">
        <v>790</v>
      </c>
      <c r="C194" s="31"/>
      <c r="D194" s="35" t="s">
        <v>802</v>
      </c>
      <c r="E194" s="19"/>
    </row>
    <row r="195" spans="2:5" s="2" customFormat="1" ht="22.5" hidden="1" customHeight="1" thickBot="1" x14ac:dyDescent="0.45">
      <c r="B195" s="85" t="s">
        <v>803</v>
      </c>
      <c r="C195" s="85"/>
      <c r="D195" s="86"/>
      <c r="E195" s="87" t="s">
        <v>627</v>
      </c>
    </row>
    <row r="196" spans="2:5" x14ac:dyDescent="0.4">
      <c r="B196" s="783" t="s">
        <v>804</v>
      </c>
      <c r="C196" s="783"/>
      <c r="D196" s="783"/>
      <c r="E196" s="58"/>
    </row>
    <row r="197" spans="2:5" hidden="1" x14ac:dyDescent="0.4">
      <c r="B197" s="65" t="s">
        <v>805</v>
      </c>
      <c r="C197" s="65"/>
      <c r="D197" s="66" t="s">
        <v>806</v>
      </c>
      <c r="E197" s="67" t="s">
        <v>627</v>
      </c>
    </row>
    <row r="198" spans="2:5" hidden="1" x14ac:dyDescent="0.4">
      <c r="B198" s="26" t="s">
        <v>807</v>
      </c>
      <c r="C198" s="26"/>
      <c r="D198" s="33" t="s">
        <v>690</v>
      </c>
      <c r="E198" s="20"/>
    </row>
    <row r="199" spans="2:5" ht="15" thickBot="1" x14ac:dyDescent="0.45">
      <c r="B199" s="26" t="s">
        <v>808</v>
      </c>
      <c r="C199" s="26"/>
      <c r="D199" s="33" t="s">
        <v>809</v>
      </c>
      <c r="E199" s="20"/>
    </row>
    <row r="200" spans="2:5" ht="15" hidden="1" thickBot="1" x14ac:dyDescent="0.45">
      <c r="B200" s="31" t="s">
        <v>810</v>
      </c>
      <c r="C200" s="31"/>
      <c r="D200" s="35" t="s">
        <v>811</v>
      </c>
      <c r="E200" s="19" t="s">
        <v>627</v>
      </c>
    </row>
    <row r="201" spans="2:5" s="2" customFormat="1" ht="22.5" customHeight="1" thickBot="1" x14ac:dyDescent="0.45">
      <c r="B201" s="68" t="s">
        <v>812</v>
      </c>
      <c r="C201" s="68"/>
      <c r="D201" s="79"/>
      <c r="E201" s="80"/>
    </row>
    <row r="202" spans="2:5" hidden="1" x14ac:dyDescent="0.4">
      <c r="B202" s="26" t="s">
        <v>813</v>
      </c>
      <c r="C202" s="26"/>
      <c r="D202" s="33" t="s">
        <v>814</v>
      </c>
      <c r="E202" s="13"/>
    </row>
    <row r="203" spans="2:5" hidden="1" x14ac:dyDescent="0.4">
      <c r="B203" s="26" t="s">
        <v>815</v>
      </c>
      <c r="C203" s="26"/>
      <c r="D203" s="33" t="s">
        <v>816</v>
      </c>
      <c r="E203" s="13"/>
    </row>
    <row r="204" spans="2:5" ht="15" hidden="1" thickBot="1" x14ac:dyDescent="0.45">
      <c r="B204" s="31" t="s">
        <v>817</v>
      </c>
      <c r="C204" s="31"/>
      <c r="D204" s="35" t="s">
        <v>818</v>
      </c>
      <c r="E204" s="19"/>
    </row>
    <row r="205" spans="2:5" ht="15" thickTop="1" x14ac:dyDescent="0.4">
      <c r="B205" s="48" t="s">
        <v>819</v>
      </c>
      <c r="C205" s="48"/>
      <c r="D205" s="43"/>
      <c r="E205" s="43"/>
    </row>
    <row r="206" spans="2:5" x14ac:dyDescent="0.4">
      <c r="B206" s="52" t="s">
        <v>554</v>
      </c>
      <c r="C206" s="52" t="s">
        <v>813</v>
      </c>
      <c r="D206" s="13" t="s">
        <v>725</v>
      </c>
      <c r="E206" s="13"/>
    </row>
    <row r="207" spans="2:5" ht="15" thickBot="1" x14ac:dyDescent="0.45">
      <c r="B207" s="45" t="s">
        <v>820</v>
      </c>
      <c r="C207" s="45" t="s">
        <v>815</v>
      </c>
      <c r="D207" s="56" t="s">
        <v>821</v>
      </c>
      <c r="E207" s="19"/>
    </row>
    <row r="208" spans="2:5" x14ac:dyDescent="0.4">
      <c r="B208" s="786" t="s">
        <v>822</v>
      </c>
      <c r="C208" s="786"/>
      <c r="D208" s="786"/>
      <c r="E208" s="54"/>
    </row>
    <row r="209" spans="2:5" x14ac:dyDescent="0.4">
      <c r="B209" s="52" t="s">
        <v>554</v>
      </c>
      <c r="C209" s="52" t="s">
        <v>823</v>
      </c>
      <c r="D209" s="13" t="s">
        <v>725</v>
      </c>
      <c r="E209" s="13"/>
    </row>
    <row r="210" spans="2:5" ht="15" thickBot="1" x14ac:dyDescent="0.45">
      <c r="B210" s="44" t="s">
        <v>824</v>
      </c>
      <c r="C210" s="52" t="s">
        <v>825</v>
      </c>
      <c r="D210" s="55" t="s">
        <v>826</v>
      </c>
      <c r="E210" s="13"/>
    </row>
    <row r="211" spans="2:5" hidden="1" x14ac:dyDescent="0.4">
      <c r="B211" s="26" t="s">
        <v>823</v>
      </c>
      <c r="C211" s="26"/>
      <c r="D211" s="33" t="s">
        <v>827</v>
      </c>
      <c r="E211" s="13"/>
    </row>
    <row r="212" spans="2:5" hidden="1" x14ac:dyDescent="0.4">
      <c r="B212" s="26" t="s">
        <v>825</v>
      </c>
      <c r="C212" s="26"/>
      <c r="D212" s="33" t="s">
        <v>828</v>
      </c>
      <c r="E212" s="13"/>
    </row>
    <row r="213" spans="2:5" ht="15" hidden="1" thickBot="1" x14ac:dyDescent="0.45">
      <c r="B213" s="31" t="s">
        <v>829</v>
      </c>
      <c r="C213" s="31"/>
      <c r="D213" s="35" t="s">
        <v>818</v>
      </c>
      <c r="E213" s="19"/>
    </row>
    <row r="214" spans="2:5" x14ac:dyDescent="0.4">
      <c r="B214" s="792" t="s">
        <v>830</v>
      </c>
      <c r="C214" s="792"/>
      <c r="D214" s="43"/>
      <c r="E214" s="43"/>
    </row>
    <row r="215" spans="2:5" x14ac:dyDescent="0.4">
      <c r="B215" s="52" t="s">
        <v>554</v>
      </c>
      <c r="C215" s="52"/>
      <c r="D215" s="13" t="s">
        <v>725</v>
      </c>
      <c r="E215" s="13"/>
    </row>
    <row r="216" spans="2:5" x14ac:dyDescent="0.4">
      <c r="B216" s="44" t="s">
        <v>831</v>
      </c>
      <c r="C216" s="44"/>
      <c r="D216" s="55" t="s">
        <v>832</v>
      </c>
      <c r="E216" s="13"/>
    </row>
    <row r="217" spans="2:5" x14ac:dyDescent="0.4">
      <c r="B217" s="44" t="s">
        <v>833</v>
      </c>
      <c r="C217" s="44"/>
      <c r="D217" s="55" t="s">
        <v>834</v>
      </c>
      <c r="E217" s="13"/>
    </row>
    <row r="218" spans="2:5" ht="15" thickBot="1" x14ac:dyDescent="0.45">
      <c r="B218" s="45" t="s">
        <v>835</v>
      </c>
      <c r="C218" s="45"/>
      <c r="D218" s="56" t="s">
        <v>836</v>
      </c>
      <c r="E218" s="19"/>
    </row>
    <row r="219" spans="2:5" s="2" customFormat="1" ht="22.5" hidden="1" customHeight="1" thickBot="1" x14ac:dyDescent="0.45">
      <c r="B219" s="785" t="s">
        <v>837</v>
      </c>
      <c r="C219" s="785"/>
      <c r="D219" s="785"/>
      <c r="E219" s="2" t="s">
        <v>627</v>
      </c>
    </row>
    <row r="220" spans="2:5" s="2" customFormat="1" ht="22.5" customHeight="1" thickBot="1" x14ac:dyDescent="0.45">
      <c r="B220" s="784" t="s">
        <v>838</v>
      </c>
      <c r="C220" s="784"/>
      <c r="D220" s="784"/>
      <c r="E220" s="80"/>
    </row>
    <row r="221" spans="2:5" ht="15" thickTop="1" x14ac:dyDescent="0.4">
      <c r="B221" s="794" t="s">
        <v>839</v>
      </c>
      <c r="C221" s="794"/>
      <c r="D221" s="81"/>
      <c r="E221" s="54"/>
    </row>
    <row r="222" spans="2:5" x14ac:dyDescent="0.4">
      <c r="B222" s="52" t="s">
        <v>554</v>
      </c>
      <c r="C222" s="52" t="s">
        <v>840</v>
      </c>
      <c r="D222" s="13" t="s">
        <v>725</v>
      </c>
      <c r="E222" s="13"/>
    </row>
    <row r="223" spans="2:5" x14ac:dyDescent="0.4">
      <c r="B223" s="44" t="s">
        <v>841</v>
      </c>
      <c r="C223" s="44" t="s">
        <v>842</v>
      </c>
      <c r="D223" s="55" t="s">
        <v>843</v>
      </c>
      <c r="E223" s="13"/>
    </row>
    <row r="224" spans="2:5" hidden="1" x14ac:dyDescent="0.4">
      <c r="B224" s="44" t="s">
        <v>844</v>
      </c>
      <c r="C224" s="44" t="s">
        <v>632</v>
      </c>
      <c r="D224" s="14" t="s">
        <v>845</v>
      </c>
      <c r="E224" s="13" t="s">
        <v>680</v>
      </c>
    </row>
    <row r="225" spans="2:5" hidden="1" x14ac:dyDescent="0.4">
      <c r="B225" s="44" t="s">
        <v>846</v>
      </c>
      <c r="C225" s="44"/>
      <c r="D225" s="44" t="s">
        <v>845</v>
      </c>
      <c r="E225" s="13" t="s">
        <v>680</v>
      </c>
    </row>
    <row r="226" spans="2:5" ht="15" thickBot="1" x14ac:dyDescent="0.45">
      <c r="B226" s="45" t="s">
        <v>847</v>
      </c>
      <c r="C226" s="45"/>
      <c r="D226" s="18" t="s">
        <v>848</v>
      </c>
      <c r="E226" s="19"/>
    </row>
    <row r="227" spans="2:5" x14ac:dyDescent="0.4">
      <c r="B227" s="792" t="s">
        <v>849</v>
      </c>
      <c r="C227" s="792"/>
      <c r="D227" s="41"/>
    </row>
    <row r="228" spans="2:5" x14ac:dyDescent="0.4">
      <c r="B228" s="52" t="s">
        <v>554</v>
      </c>
      <c r="C228" s="52" t="s">
        <v>840</v>
      </c>
      <c r="D228" s="13" t="s">
        <v>725</v>
      </c>
      <c r="E228" s="13"/>
    </row>
    <row r="229" spans="2:5" x14ac:dyDescent="0.4">
      <c r="B229" s="44" t="s">
        <v>850</v>
      </c>
      <c r="C229" s="44" t="s">
        <v>851</v>
      </c>
      <c r="D229" s="55" t="s">
        <v>852</v>
      </c>
      <c r="E229" s="13"/>
    </row>
    <row r="230" spans="2:5" ht="15" thickBot="1" x14ac:dyDescent="0.45">
      <c r="B230" s="59" t="s">
        <v>853</v>
      </c>
      <c r="C230" s="41" t="s">
        <v>854</v>
      </c>
      <c r="D230" s="51" t="s">
        <v>855</v>
      </c>
      <c r="E230" s="8"/>
    </row>
    <row r="231" spans="2:5" x14ac:dyDescent="0.4">
      <c r="B231" s="792" t="s">
        <v>856</v>
      </c>
      <c r="C231" s="792"/>
      <c r="D231" s="43"/>
      <c r="E231" s="43"/>
    </row>
    <row r="232" spans="2:5" x14ac:dyDescent="0.4">
      <c r="B232" s="52" t="s">
        <v>554</v>
      </c>
      <c r="C232" s="52" t="s">
        <v>840</v>
      </c>
      <c r="D232" s="13" t="s">
        <v>725</v>
      </c>
      <c r="E232" s="13"/>
    </row>
    <row r="233" spans="2:5" ht="15" thickBot="1" x14ac:dyDescent="0.45">
      <c r="B233" s="88" t="s">
        <v>857</v>
      </c>
      <c r="C233" s="88" t="s">
        <v>858</v>
      </c>
      <c r="D233" s="89" t="s">
        <v>859</v>
      </c>
      <c r="E233" s="47"/>
    </row>
    <row r="234" spans="2:5" ht="16.75" thickTop="1" thickBot="1" x14ac:dyDescent="0.45">
      <c r="B234" s="91" t="s">
        <v>444</v>
      </c>
      <c r="C234" s="92"/>
      <c r="D234" s="92"/>
      <c r="E234" s="93"/>
    </row>
    <row r="235" spans="2:5" s="2" customFormat="1" ht="22.5" customHeight="1" thickTop="1" thickBot="1" x14ac:dyDescent="0.45">
      <c r="B235" s="77" t="s">
        <v>860</v>
      </c>
      <c r="C235" s="77"/>
      <c r="D235" s="90"/>
      <c r="E235" s="7"/>
    </row>
    <row r="236" spans="2:5" ht="15" thickTop="1" x14ac:dyDescent="0.4">
      <c r="B236" s="62" t="s">
        <v>861</v>
      </c>
      <c r="C236" s="62"/>
      <c r="D236" s="54"/>
      <c r="E236" s="54"/>
    </row>
    <row r="237" spans="2:5" x14ac:dyDescent="0.4">
      <c r="B237" s="52" t="s">
        <v>554</v>
      </c>
      <c r="C237" s="82"/>
      <c r="D237" t="s">
        <v>725</v>
      </c>
      <c r="E237" s="13"/>
    </row>
    <row r="238" spans="2:5" x14ac:dyDescent="0.4">
      <c r="B238" s="13" t="s">
        <v>862</v>
      </c>
      <c r="C238" s="13" t="s">
        <v>863</v>
      </c>
      <c r="D238" s="33" t="s">
        <v>864</v>
      </c>
      <c r="E238" s="13"/>
    </row>
    <row r="239" spans="2:5" x14ac:dyDescent="0.4">
      <c r="B239" s="13" t="s">
        <v>865</v>
      </c>
      <c r="C239" s="13" t="s">
        <v>866</v>
      </c>
      <c r="D239" s="33" t="s">
        <v>867</v>
      </c>
      <c r="E239" s="13"/>
    </row>
    <row r="240" spans="2:5" x14ac:dyDescent="0.4">
      <c r="B240" s="13" t="s">
        <v>868</v>
      </c>
      <c r="C240" s="13" t="s">
        <v>869</v>
      </c>
      <c r="D240" s="33" t="s">
        <v>870</v>
      </c>
      <c r="E240" s="13"/>
    </row>
    <row r="241" spans="2:5" x14ac:dyDescent="0.4">
      <c r="B241" s="26"/>
      <c r="C241" s="26" t="s">
        <v>871</v>
      </c>
      <c r="D241" s="33" t="s">
        <v>872</v>
      </c>
      <c r="E241" s="13"/>
    </row>
    <row r="242" spans="2:5" hidden="1" x14ac:dyDescent="0.4">
      <c r="B242" s="26"/>
      <c r="C242" s="26" t="s">
        <v>863</v>
      </c>
      <c r="D242" s="33" t="s">
        <v>873</v>
      </c>
      <c r="E242" s="13"/>
    </row>
    <row r="243" spans="2:5" hidden="1" x14ac:dyDescent="0.4">
      <c r="B243" s="26"/>
      <c r="C243" s="26" t="s">
        <v>866</v>
      </c>
      <c r="D243" s="33" t="s">
        <v>874</v>
      </c>
      <c r="E243" s="13"/>
    </row>
    <row r="244" spans="2:5" hidden="1" x14ac:dyDescent="0.4">
      <c r="B244" s="26"/>
      <c r="C244" s="26" t="s">
        <v>869</v>
      </c>
      <c r="D244" s="33" t="s">
        <v>875</v>
      </c>
      <c r="E244" s="13"/>
    </row>
    <row r="245" spans="2:5" x14ac:dyDescent="0.4">
      <c r="B245" s="26"/>
      <c r="C245" s="26" t="s">
        <v>876</v>
      </c>
      <c r="D245" s="33" t="s">
        <v>877</v>
      </c>
      <c r="E245" s="13"/>
    </row>
    <row r="246" spans="2:5" ht="15" thickBot="1" x14ac:dyDescent="0.45">
      <c r="B246" s="31"/>
      <c r="C246" s="31" t="s">
        <v>878</v>
      </c>
      <c r="D246" s="35" t="s">
        <v>879</v>
      </c>
      <c r="E246" s="19"/>
    </row>
    <row r="247" spans="2:5" s="2" customFormat="1" ht="22.5" customHeight="1" thickBot="1" x14ac:dyDescent="0.45">
      <c r="B247" s="784" t="s">
        <v>880</v>
      </c>
      <c r="C247" s="784"/>
      <c r="D247" s="79"/>
      <c r="E247" s="80"/>
    </row>
    <row r="248" spans="2:5" ht="15" thickTop="1" x14ac:dyDescent="0.4">
      <c r="B248" s="62" t="s">
        <v>881</v>
      </c>
      <c r="C248" s="62"/>
      <c r="D248" s="54"/>
      <c r="E248" s="54"/>
    </row>
    <row r="249" spans="2:5" x14ac:dyDescent="0.4">
      <c r="B249" s="37" t="s">
        <v>554</v>
      </c>
      <c r="C249" s="37"/>
      <c r="D249" s="20" t="s">
        <v>555</v>
      </c>
      <c r="E249" s="38" t="s">
        <v>564</v>
      </c>
    </row>
    <row r="250" spans="2:5" x14ac:dyDescent="0.4">
      <c r="B250" s="13" t="s">
        <v>882</v>
      </c>
      <c r="C250" s="13" t="s">
        <v>883</v>
      </c>
      <c r="D250" s="25" t="s">
        <v>884</v>
      </c>
      <c r="E250" s="13"/>
    </row>
    <row r="251" spans="2:5" x14ac:dyDescent="0.4">
      <c r="B251" s="13" t="s">
        <v>885</v>
      </c>
      <c r="C251" s="13" t="s">
        <v>886</v>
      </c>
      <c r="D251" s="25" t="s">
        <v>887</v>
      </c>
      <c r="E251" s="13"/>
    </row>
    <row r="252" spans="2:5" x14ac:dyDescent="0.4">
      <c r="B252" s="13" t="s">
        <v>888</v>
      </c>
      <c r="C252" s="13" t="s">
        <v>889</v>
      </c>
      <c r="D252" s="25" t="s">
        <v>890</v>
      </c>
      <c r="E252" s="13"/>
    </row>
    <row r="253" spans="2:5" x14ac:dyDescent="0.4">
      <c r="B253" s="26"/>
      <c r="C253" s="26" t="s">
        <v>891</v>
      </c>
      <c r="D253" s="33" t="s">
        <v>892</v>
      </c>
      <c r="E253" s="13"/>
    </row>
    <row r="254" spans="2:5" hidden="1" x14ac:dyDescent="0.4">
      <c r="B254" s="26"/>
      <c r="C254" s="26" t="s">
        <v>893</v>
      </c>
      <c r="D254" s="33" t="s">
        <v>894</v>
      </c>
      <c r="E254" s="13" t="s">
        <v>895</v>
      </c>
    </row>
    <row r="255" spans="2:5" hidden="1" x14ac:dyDescent="0.4">
      <c r="B255" s="26"/>
      <c r="C255" s="26" t="s">
        <v>896</v>
      </c>
      <c r="D255" s="33" t="s">
        <v>897</v>
      </c>
      <c r="E255" s="13" t="s">
        <v>895</v>
      </c>
    </row>
    <row r="256" spans="2:5" hidden="1" x14ac:dyDescent="0.4">
      <c r="B256" s="26"/>
      <c r="C256" s="26" t="s">
        <v>883</v>
      </c>
      <c r="D256" s="33" t="s">
        <v>898</v>
      </c>
      <c r="E256" s="13"/>
    </row>
    <row r="257" spans="2:5" hidden="1" x14ac:dyDescent="0.4">
      <c r="B257" s="26"/>
      <c r="C257" s="26" t="s">
        <v>886</v>
      </c>
      <c r="D257" s="33" t="s">
        <v>899</v>
      </c>
      <c r="E257" s="13"/>
    </row>
    <row r="258" spans="2:5" hidden="1" x14ac:dyDescent="0.4">
      <c r="B258" s="26"/>
      <c r="C258" s="26" t="s">
        <v>889</v>
      </c>
      <c r="D258" s="33" t="s">
        <v>900</v>
      </c>
      <c r="E258" s="13"/>
    </row>
    <row r="259" spans="2:5" ht="15" thickBot="1" x14ac:dyDescent="0.45">
      <c r="B259" s="26"/>
      <c r="C259" s="26" t="s">
        <v>901</v>
      </c>
      <c r="D259" s="33" t="s">
        <v>902</v>
      </c>
      <c r="E259" s="13"/>
    </row>
    <row r="260" spans="2:5" ht="15" hidden="1" thickBot="1" x14ac:dyDescent="0.45">
      <c r="B260" s="31"/>
      <c r="C260" s="31" t="s">
        <v>903</v>
      </c>
      <c r="D260" s="35" t="s">
        <v>904</v>
      </c>
      <c r="E260" s="19" t="s">
        <v>905</v>
      </c>
    </row>
    <row r="261" spans="2:5" s="2" customFormat="1" ht="22.5" customHeight="1" thickBot="1" x14ac:dyDescent="0.45">
      <c r="B261" s="68" t="s">
        <v>906</v>
      </c>
      <c r="C261" s="68"/>
      <c r="D261" s="79"/>
      <c r="E261" s="80"/>
    </row>
    <row r="262" spans="2:5" ht="15" thickTop="1" x14ac:dyDescent="0.4">
      <c r="B262" s="53" t="s">
        <v>907</v>
      </c>
      <c r="C262" s="53"/>
      <c r="D262" s="54"/>
      <c r="E262" s="54"/>
    </row>
    <row r="263" spans="2:5" x14ac:dyDescent="0.4">
      <c r="B263" s="37" t="s">
        <v>554</v>
      </c>
      <c r="C263" s="37"/>
      <c r="D263" s="20" t="s">
        <v>555</v>
      </c>
      <c r="E263" s="38" t="s">
        <v>564</v>
      </c>
    </row>
    <row r="264" spans="2:5" x14ac:dyDescent="0.4">
      <c r="B264" s="44" t="s">
        <v>908</v>
      </c>
      <c r="C264" s="44" t="s">
        <v>909</v>
      </c>
      <c r="D264" s="13"/>
      <c r="E264" s="13"/>
    </row>
    <row r="265" spans="2:5" ht="15" thickBot="1" x14ac:dyDescent="0.45">
      <c r="B265" s="26"/>
      <c r="C265" s="26" t="s">
        <v>910</v>
      </c>
      <c r="D265" s="33" t="s">
        <v>911</v>
      </c>
      <c r="E265" s="13"/>
    </row>
    <row r="266" spans="2:5" ht="22.5" customHeight="1" thickBot="1" x14ac:dyDescent="0.45">
      <c r="B266" s="68" t="s">
        <v>912</v>
      </c>
      <c r="C266" s="68"/>
      <c r="D266" s="69"/>
      <c r="E266" s="70"/>
    </row>
    <row r="267" spans="2:5" ht="15" thickTop="1" x14ac:dyDescent="0.4">
      <c r="B267" s="788" t="s">
        <v>913</v>
      </c>
      <c r="C267" s="788"/>
      <c r="D267" s="29"/>
      <c r="E267" s="72"/>
    </row>
    <row r="268" spans="2:5" x14ac:dyDescent="0.4">
      <c r="B268" s="37" t="s">
        <v>554</v>
      </c>
      <c r="C268" s="37"/>
      <c r="D268" s="20" t="s">
        <v>555</v>
      </c>
      <c r="E268" s="38" t="s">
        <v>564</v>
      </c>
    </row>
    <row r="269" spans="2:5" ht="15" thickBot="1" x14ac:dyDescent="0.45">
      <c r="B269" s="19" t="s">
        <v>914</v>
      </c>
      <c r="C269" s="19" t="s">
        <v>915</v>
      </c>
      <c r="D269" s="19" t="s">
        <v>916</v>
      </c>
      <c r="E269" s="19"/>
    </row>
    <row r="270" spans="2:5" hidden="1" x14ac:dyDescent="0.4">
      <c r="B270" s="65" t="s">
        <v>917</v>
      </c>
      <c r="C270" s="65"/>
      <c r="D270" s="66" t="s">
        <v>918</v>
      </c>
      <c r="E270" s="67" t="s">
        <v>627</v>
      </c>
    </row>
    <row r="271" spans="2:5" hidden="1" x14ac:dyDescent="0.4">
      <c r="B271" s="26" t="s">
        <v>919</v>
      </c>
      <c r="C271" s="26"/>
      <c r="D271" s="33" t="s">
        <v>920</v>
      </c>
      <c r="E271" s="20" t="s">
        <v>627</v>
      </c>
    </row>
    <row r="272" spans="2:5" hidden="1" x14ac:dyDescent="0.4">
      <c r="B272" s="26" t="s">
        <v>921</v>
      </c>
      <c r="C272" s="26"/>
      <c r="D272" s="33" t="s">
        <v>922</v>
      </c>
      <c r="E272" s="20" t="s">
        <v>627</v>
      </c>
    </row>
    <row r="273" spans="2:5" hidden="1" x14ac:dyDescent="0.4">
      <c r="B273" s="26" t="s">
        <v>923</v>
      </c>
      <c r="C273" s="26"/>
      <c r="D273" s="33" t="s">
        <v>924</v>
      </c>
      <c r="E273" s="20" t="s">
        <v>627</v>
      </c>
    </row>
    <row r="274" spans="2:5" ht="15" hidden="1" thickBot="1" x14ac:dyDescent="0.45">
      <c r="B274" s="31" t="s">
        <v>925</v>
      </c>
      <c r="C274" s="31"/>
      <c r="D274" s="35" t="s">
        <v>926</v>
      </c>
      <c r="E274" s="36" t="s">
        <v>627</v>
      </c>
    </row>
    <row r="275" spans="2:5" ht="15" hidden="1" thickBot="1" x14ac:dyDescent="0.45">
      <c r="B275" s="27" t="s">
        <v>915</v>
      </c>
      <c r="C275" s="27"/>
      <c r="D275" s="32" t="s">
        <v>927</v>
      </c>
      <c r="E275" s="83"/>
    </row>
    <row r="276" spans="2:5" x14ac:dyDescent="0.4">
      <c r="B276" s="793" t="s">
        <v>928</v>
      </c>
      <c r="C276" s="793"/>
      <c r="D276" s="793"/>
    </row>
    <row r="277" spans="2:5" x14ac:dyDescent="0.4">
      <c r="B277" s="37" t="s">
        <v>554</v>
      </c>
      <c r="C277" s="37"/>
      <c r="D277" s="20" t="s">
        <v>725</v>
      </c>
      <c r="E277" s="38" t="s">
        <v>564</v>
      </c>
    </row>
    <row r="278" spans="2:5" x14ac:dyDescent="0.4">
      <c r="B278" s="25" t="s">
        <v>929</v>
      </c>
      <c r="C278" s="25"/>
      <c r="D278" s="25" t="s">
        <v>930</v>
      </c>
      <c r="E278" s="13"/>
    </row>
    <row r="279" spans="2:5" ht="15" thickBot="1" x14ac:dyDescent="0.45">
      <c r="B279" s="40" t="s">
        <v>931</v>
      </c>
      <c r="C279" s="40"/>
      <c r="D279" s="40" t="s">
        <v>932</v>
      </c>
      <c r="E279" s="19"/>
    </row>
    <row r="280" spans="2:5" x14ac:dyDescent="0.4">
      <c r="B280" s="792" t="s">
        <v>933</v>
      </c>
      <c r="C280" s="792"/>
      <c r="D280" s="13"/>
      <c r="E280" s="13"/>
    </row>
    <row r="281" spans="2:5" x14ac:dyDescent="0.4">
      <c r="B281" s="52" t="s">
        <v>554</v>
      </c>
      <c r="C281" s="52"/>
      <c r="D281" s="13" t="s">
        <v>725</v>
      </c>
      <c r="E281" s="13"/>
    </row>
    <row r="282" spans="2:5" x14ac:dyDescent="0.4">
      <c r="B282" s="44" t="s">
        <v>934</v>
      </c>
      <c r="C282" s="44" t="s">
        <v>935</v>
      </c>
      <c r="D282" s="55" t="s">
        <v>936</v>
      </c>
      <c r="E282" s="13"/>
    </row>
    <row r="283" spans="2:5" ht="15" thickBot="1" x14ac:dyDescent="0.45">
      <c r="B283" s="45" t="s">
        <v>937</v>
      </c>
      <c r="C283" s="45"/>
      <c r="D283" s="56" t="s">
        <v>938</v>
      </c>
      <c r="E283" s="19"/>
    </row>
    <row r="284" spans="2:5" hidden="1" x14ac:dyDescent="0.4">
      <c r="B284" s="60" t="s">
        <v>840</v>
      </c>
      <c r="C284" s="60"/>
      <c r="D284" s="60" t="s">
        <v>939</v>
      </c>
      <c r="E284" s="13" t="s">
        <v>627</v>
      </c>
    </row>
    <row r="285" spans="2:5" hidden="1" x14ac:dyDescent="0.4">
      <c r="B285" s="60" t="s">
        <v>940</v>
      </c>
      <c r="C285" s="60"/>
      <c r="D285" s="60" t="s">
        <v>941</v>
      </c>
      <c r="E285" s="13" t="s">
        <v>627</v>
      </c>
    </row>
    <row r="286" spans="2:5" hidden="1" x14ac:dyDescent="0.4">
      <c r="B286" s="60" t="s">
        <v>942</v>
      </c>
      <c r="C286" s="60"/>
      <c r="D286" s="60" t="s">
        <v>943</v>
      </c>
      <c r="E286" s="13" t="s">
        <v>627</v>
      </c>
    </row>
    <row r="287" spans="2:5" ht="15" hidden="1" thickBot="1" x14ac:dyDescent="0.45">
      <c r="B287" s="26" t="s">
        <v>944</v>
      </c>
      <c r="C287" s="26"/>
      <c r="D287" s="33" t="s">
        <v>945</v>
      </c>
      <c r="E287" s="13" t="s">
        <v>627</v>
      </c>
    </row>
    <row r="288" spans="2:5" hidden="1" x14ac:dyDescent="0.4">
      <c r="B288" s="26" t="s">
        <v>842</v>
      </c>
      <c r="C288" s="26"/>
      <c r="D288" s="33" t="s">
        <v>946</v>
      </c>
      <c r="E288" s="13"/>
    </row>
    <row r="289" spans="2:5" hidden="1" x14ac:dyDescent="0.4">
      <c r="B289" s="26" t="s">
        <v>851</v>
      </c>
      <c r="C289" s="26"/>
      <c r="D289" s="33" t="s">
        <v>947</v>
      </c>
      <c r="E289" s="13"/>
    </row>
    <row r="290" spans="2:5" hidden="1" x14ac:dyDescent="0.4">
      <c r="B290" s="26" t="s">
        <v>854</v>
      </c>
      <c r="C290" s="26"/>
      <c r="D290" s="33" t="s">
        <v>948</v>
      </c>
      <c r="E290" s="13"/>
    </row>
    <row r="291" spans="2:5" ht="15" hidden="1" thickBot="1" x14ac:dyDescent="0.45">
      <c r="B291" s="31" t="s">
        <v>858</v>
      </c>
      <c r="C291" s="31"/>
      <c r="D291" s="35" t="s">
        <v>949</v>
      </c>
      <c r="E291" s="19"/>
    </row>
    <row r="292" spans="2:5" ht="15" hidden="1" thickBot="1" x14ac:dyDescent="0.45">
      <c r="B292" s="31" t="s">
        <v>909</v>
      </c>
      <c r="C292" s="31"/>
      <c r="D292" s="35" t="s">
        <v>950</v>
      </c>
      <c r="E292" s="19"/>
    </row>
    <row r="293" spans="2:5" x14ac:dyDescent="0.4">
      <c r="B293" s="34"/>
      <c r="C293" s="34"/>
      <c r="D293" s="30"/>
    </row>
    <row r="294" spans="2:5" x14ac:dyDescent="0.4">
      <c r="B294" s="34"/>
      <c r="C294" s="34"/>
      <c r="D294" s="30"/>
    </row>
    <row r="295" spans="2:5" x14ac:dyDescent="0.4">
      <c r="B295" s="34"/>
      <c r="C295" s="34"/>
      <c r="D295" s="30"/>
    </row>
    <row r="296" spans="2:5" x14ac:dyDescent="0.4">
      <c r="B296" s="34"/>
      <c r="C296" s="34"/>
      <c r="D296" s="30"/>
    </row>
    <row r="297" spans="2:5" x14ac:dyDescent="0.4">
      <c r="B297" s="41"/>
      <c r="C297" s="41"/>
    </row>
    <row r="298" spans="2:5" x14ac:dyDescent="0.4">
      <c r="B298" s="41"/>
      <c r="C298" s="41"/>
    </row>
  </sheetData>
  <mergeCells count="29">
    <mergeCell ref="B267:C267"/>
    <mergeCell ref="B156:C156"/>
    <mergeCell ref="B142:C142"/>
    <mergeCell ref="B280:C280"/>
    <mergeCell ref="B214:C214"/>
    <mergeCell ref="B171:C171"/>
    <mergeCell ref="B276:D276"/>
    <mergeCell ref="B227:C227"/>
    <mergeCell ref="B231:C231"/>
    <mergeCell ref="B247:C247"/>
    <mergeCell ref="B147:C147"/>
    <mergeCell ref="B166:C166"/>
    <mergeCell ref="B221:C221"/>
    <mergeCell ref="M8:N8"/>
    <mergeCell ref="B80:D80"/>
    <mergeCell ref="B196:D196"/>
    <mergeCell ref="B220:D220"/>
    <mergeCell ref="B219:D219"/>
    <mergeCell ref="E8:H8"/>
    <mergeCell ref="I8:J8"/>
    <mergeCell ref="K8:L8"/>
    <mergeCell ref="B172:D172"/>
    <mergeCell ref="B208:D208"/>
    <mergeCell ref="B157:D157"/>
    <mergeCell ref="D48:E48"/>
    <mergeCell ref="B11:C11"/>
    <mergeCell ref="B48:C48"/>
    <mergeCell ref="B141:C141"/>
    <mergeCell ref="B52:C52"/>
  </mergeCells>
  <phoneticPr fontId="16" type="noConversion"/>
  <pageMargins left="0.7" right="0.7" top="0.75" bottom="0.75" header="0.3" footer="0.3"/>
  <pageSetup paperSize="9" orientation="portrait" r:id="rId1"/>
  <ignoredErrors>
    <ignoredError sqref="B24 B25:B41" twoDigitTextYear="1"/>
  </ignoredError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1754-B3A7-46B8-AFDD-FAB4981AC600}">
  <sheetPr>
    <pageSetUpPr fitToPage="1"/>
  </sheetPr>
  <dimension ref="B2:E204"/>
  <sheetViews>
    <sheetView showGridLines="0" zoomScaleNormal="100" workbookViewId="0"/>
  </sheetViews>
  <sheetFormatPr defaultColWidth="9.15234375" defaultRowHeight="14.15" x14ac:dyDescent="0.35"/>
  <cols>
    <col min="1" max="1" width="3.3828125" style="107" customWidth="1"/>
    <col min="2" max="3" width="23" style="573" customWidth="1"/>
    <col min="4" max="4" width="82.3828125" style="573" customWidth="1"/>
    <col min="5" max="5" width="121.3828125" style="107" customWidth="1"/>
    <col min="6" max="16384" width="9.15234375" style="107"/>
  </cols>
  <sheetData>
    <row r="2" spans="2:5" x14ac:dyDescent="0.35">
      <c r="B2" s="572" t="s">
        <v>0</v>
      </c>
      <c r="C2" s="572"/>
    </row>
    <row r="3" spans="2:5" x14ac:dyDescent="0.35">
      <c r="B3" s="102" t="s">
        <v>1</v>
      </c>
      <c r="C3" s="102"/>
    </row>
    <row r="4" spans="2:5" x14ac:dyDescent="0.35">
      <c r="B4" s="102"/>
      <c r="C4" s="102"/>
    </row>
    <row r="6" spans="2:5" ht="19.75" x14ac:dyDescent="0.35">
      <c r="B6" s="574" t="s">
        <v>32</v>
      </c>
      <c r="C6" s="574"/>
    </row>
    <row r="7" spans="2:5" ht="15" customHeight="1" x14ac:dyDescent="0.35">
      <c r="B7" s="575" t="s">
        <v>951</v>
      </c>
      <c r="C7" s="574"/>
    </row>
    <row r="8" spans="2:5" ht="15" customHeight="1" x14ac:dyDescent="0.35">
      <c r="B8" s="576" t="s">
        <v>952</v>
      </c>
      <c r="C8" s="574"/>
      <c r="E8" s="558"/>
    </row>
    <row r="9" spans="2:5" ht="15" customHeight="1" x14ac:dyDescent="0.35">
      <c r="B9" s="101"/>
      <c r="C9" s="574"/>
      <c r="D9" s="795"/>
      <c r="E9" s="795"/>
    </row>
    <row r="10" spans="2:5" s="120" customFormat="1" ht="15.45" x14ac:dyDescent="0.35">
      <c r="B10" s="577" t="s">
        <v>482</v>
      </c>
      <c r="C10" s="577"/>
      <c r="D10" s="119"/>
      <c r="E10" s="119"/>
    </row>
    <row r="12" spans="2:5" s="120" customFormat="1" ht="14.6" thickBot="1" x14ac:dyDescent="0.4">
      <c r="B12" s="121" t="s">
        <v>483</v>
      </c>
      <c r="C12" s="121"/>
      <c r="D12" s="121" t="s">
        <v>484</v>
      </c>
      <c r="E12" s="121" t="s">
        <v>485</v>
      </c>
    </row>
    <row r="13" spans="2:5" ht="14.6" thickTop="1" x14ac:dyDescent="0.35">
      <c r="B13" s="801" t="s">
        <v>953</v>
      </c>
      <c r="C13" s="801"/>
      <c r="D13" s="377"/>
      <c r="E13" s="578"/>
    </row>
    <row r="14" spans="2:5" ht="28.3" x14ac:dyDescent="0.35">
      <c r="B14" s="579" t="s">
        <v>487</v>
      </c>
      <c r="C14" s="579"/>
      <c r="D14" s="580" t="s">
        <v>488</v>
      </c>
      <c r="E14" s="581" t="s">
        <v>954</v>
      </c>
    </row>
    <row r="15" spans="2:5" ht="28.3" x14ac:dyDescent="0.35">
      <c r="B15" s="579" t="s">
        <v>489</v>
      </c>
      <c r="C15" s="579"/>
      <c r="D15" s="580" t="s">
        <v>490</v>
      </c>
      <c r="E15" s="581" t="s">
        <v>954</v>
      </c>
    </row>
    <row r="16" spans="2:5" ht="70.75" x14ac:dyDescent="0.35">
      <c r="B16" s="579" t="s">
        <v>491</v>
      </c>
      <c r="C16" s="579"/>
      <c r="D16" s="580" t="s">
        <v>492</v>
      </c>
      <c r="E16" s="733" t="s">
        <v>955</v>
      </c>
    </row>
    <row r="17" spans="2:5" ht="45" customHeight="1" x14ac:dyDescent="0.35">
      <c r="B17" s="579" t="s">
        <v>493</v>
      </c>
      <c r="C17" s="579"/>
      <c r="D17" s="580" t="s">
        <v>494</v>
      </c>
      <c r="E17" s="582" t="s">
        <v>956</v>
      </c>
    </row>
    <row r="18" spans="2:5" ht="105" customHeight="1" x14ac:dyDescent="0.35">
      <c r="B18" s="579" t="s">
        <v>495</v>
      </c>
      <c r="C18" s="579"/>
      <c r="D18" s="580" t="s">
        <v>496</v>
      </c>
      <c r="E18" s="582" t="s">
        <v>957</v>
      </c>
    </row>
    <row r="19" spans="2:5" ht="28.3" x14ac:dyDescent="0.35">
      <c r="B19" s="579" t="s">
        <v>497</v>
      </c>
      <c r="C19" s="579"/>
      <c r="D19" s="580" t="s">
        <v>498</v>
      </c>
      <c r="E19" s="733" t="s">
        <v>958</v>
      </c>
    </row>
    <row r="20" spans="2:5" ht="15" customHeight="1" x14ac:dyDescent="0.35">
      <c r="B20" s="579" t="s">
        <v>499</v>
      </c>
      <c r="C20" s="579"/>
      <c r="D20" s="580" t="s">
        <v>500</v>
      </c>
      <c r="E20" s="582" t="s">
        <v>959</v>
      </c>
    </row>
    <row r="21" spans="2:5" x14ac:dyDescent="0.35">
      <c r="B21" s="579" t="s">
        <v>503</v>
      </c>
      <c r="C21" s="579"/>
      <c r="D21" s="580" t="s">
        <v>504</v>
      </c>
      <c r="E21" s="582" t="s">
        <v>960</v>
      </c>
    </row>
    <row r="22" spans="2:5" ht="15" customHeight="1" x14ac:dyDescent="0.35">
      <c r="B22" s="579" t="s">
        <v>505</v>
      </c>
      <c r="C22" s="579"/>
      <c r="D22" s="580" t="s">
        <v>506</v>
      </c>
      <c r="E22" s="582" t="s">
        <v>961</v>
      </c>
    </row>
    <row r="23" spans="2:5" ht="15" customHeight="1" x14ac:dyDescent="0.35">
      <c r="B23" s="579" t="s">
        <v>507</v>
      </c>
      <c r="C23" s="579"/>
      <c r="D23" s="580" t="s">
        <v>508</v>
      </c>
      <c r="E23" s="582" t="s">
        <v>960</v>
      </c>
    </row>
    <row r="24" spans="2:5" ht="42.45" x14ac:dyDescent="0.35">
      <c r="B24" s="579" t="s">
        <v>509</v>
      </c>
      <c r="C24" s="579"/>
      <c r="D24" s="580" t="s">
        <v>510</v>
      </c>
      <c r="E24" s="733" t="s">
        <v>962</v>
      </c>
    </row>
    <row r="25" spans="2:5" x14ac:dyDescent="0.35">
      <c r="B25" s="579" t="s">
        <v>511</v>
      </c>
      <c r="C25" s="579"/>
      <c r="D25" s="580" t="s">
        <v>512</v>
      </c>
      <c r="E25" s="582" t="s">
        <v>960</v>
      </c>
    </row>
    <row r="26" spans="2:5" x14ac:dyDescent="0.35">
      <c r="B26" s="579" t="s">
        <v>513</v>
      </c>
      <c r="C26" s="579"/>
      <c r="D26" s="580" t="s">
        <v>514</v>
      </c>
      <c r="E26" s="582" t="s">
        <v>963</v>
      </c>
    </row>
    <row r="27" spans="2:5" ht="42.45" x14ac:dyDescent="0.35">
      <c r="B27" s="579" t="s">
        <v>517</v>
      </c>
      <c r="C27" s="579"/>
      <c r="D27" s="580" t="s">
        <v>518</v>
      </c>
      <c r="E27" s="582" t="s">
        <v>964</v>
      </c>
    </row>
    <row r="28" spans="2:5" ht="30" customHeight="1" x14ac:dyDescent="0.35">
      <c r="B28" s="579" t="s">
        <v>519</v>
      </c>
      <c r="C28" s="579"/>
      <c r="D28" s="580" t="s">
        <v>520</v>
      </c>
      <c r="E28" s="412" t="s">
        <v>965</v>
      </c>
    </row>
    <row r="29" spans="2:5" ht="75" customHeight="1" x14ac:dyDescent="0.35">
      <c r="B29" s="579" t="s">
        <v>523</v>
      </c>
      <c r="C29" s="579"/>
      <c r="D29" s="580" t="s">
        <v>524</v>
      </c>
      <c r="E29" s="582" t="s">
        <v>966</v>
      </c>
    </row>
    <row r="30" spans="2:5" x14ac:dyDescent="0.35">
      <c r="B30" s="579" t="s">
        <v>529</v>
      </c>
      <c r="C30" s="579"/>
      <c r="D30" s="580" t="s">
        <v>530</v>
      </c>
      <c r="E30" s="582" t="s">
        <v>967</v>
      </c>
    </row>
    <row r="31" spans="2:5" ht="28.3" x14ac:dyDescent="0.35">
      <c r="B31" s="579" t="s">
        <v>531</v>
      </c>
      <c r="C31" s="579"/>
      <c r="D31" s="580" t="s">
        <v>532</v>
      </c>
      <c r="E31" s="582" t="s">
        <v>968</v>
      </c>
    </row>
    <row r="32" spans="2:5" ht="28.3" x14ac:dyDescent="0.35">
      <c r="B32" s="579" t="s">
        <v>533</v>
      </c>
      <c r="C32" s="579"/>
      <c r="D32" s="580" t="s">
        <v>534</v>
      </c>
      <c r="E32" s="582" t="s">
        <v>968</v>
      </c>
    </row>
    <row r="33" spans="2:5" ht="42.45" x14ac:dyDescent="0.35">
      <c r="B33" s="579" t="s">
        <v>535</v>
      </c>
      <c r="C33" s="579"/>
      <c r="D33" s="580" t="s">
        <v>536</v>
      </c>
      <c r="E33" s="582" t="s">
        <v>964</v>
      </c>
    </row>
    <row r="34" spans="2:5" ht="42.45" x14ac:dyDescent="0.35">
      <c r="B34" s="579" t="s">
        <v>537</v>
      </c>
      <c r="C34" s="579"/>
      <c r="D34" s="580" t="s">
        <v>538</v>
      </c>
      <c r="E34" s="582" t="s">
        <v>969</v>
      </c>
    </row>
    <row r="35" spans="2:5" ht="42.45" x14ac:dyDescent="0.35">
      <c r="B35" s="579" t="s">
        <v>539</v>
      </c>
      <c r="C35" s="579"/>
      <c r="D35" s="580" t="s">
        <v>540</v>
      </c>
      <c r="E35" s="733" t="s">
        <v>970</v>
      </c>
    </row>
    <row r="36" spans="2:5" x14ac:dyDescent="0.35">
      <c r="B36" s="579" t="s">
        <v>541</v>
      </c>
      <c r="C36" s="579"/>
      <c r="D36" s="580" t="s">
        <v>542</v>
      </c>
      <c r="E36" s="582" t="s">
        <v>971</v>
      </c>
    </row>
    <row r="37" spans="2:5" ht="15" customHeight="1" thickBot="1" x14ac:dyDescent="0.4">
      <c r="B37" s="579" t="s">
        <v>543</v>
      </c>
      <c r="C37" s="579"/>
      <c r="D37" s="580" t="s">
        <v>544</v>
      </c>
      <c r="E37" s="733" t="s">
        <v>972</v>
      </c>
    </row>
    <row r="38" spans="2:5" x14ac:dyDescent="0.35">
      <c r="B38" s="583" t="s">
        <v>973</v>
      </c>
      <c r="C38" s="584"/>
      <c r="D38" s="585"/>
      <c r="E38" s="586"/>
    </row>
    <row r="39" spans="2:5" ht="28.3" x14ac:dyDescent="0.35">
      <c r="B39" s="587" t="s">
        <v>974</v>
      </c>
      <c r="C39" s="587"/>
      <c r="D39" s="588" t="s">
        <v>894</v>
      </c>
      <c r="E39" s="430" t="s">
        <v>975</v>
      </c>
    </row>
    <row r="40" spans="2:5" ht="28.75" thickBot="1" x14ac:dyDescent="0.4">
      <c r="B40" s="589" t="s">
        <v>976</v>
      </c>
      <c r="C40" s="589"/>
      <c r="D40" s="590" t="s">
        <v>977</v>
      </c>
      <c r="E40" s="591" t="s">
        <v>978</v>
      </c>
    </row>
    <row r="41" spans="2:5" x14ac:dyDescent="0.35">
      <c r="B41" s="592"/>
      <c r="C41" s="592"/>
      <c r="D41" s="593"/>
      <c r="E41" s="377"/>
    </row>
    <row r="42" spans="2:5" x14ac:dyDescent="0.35">
      <c r="B42" s="803" t="s">
        <v>979</v>
      </c>
      <c r="C42" s="803"/>
      <c r="D42" s="377"/>
      <c r="E42" s="377"/>
    </row>
    <row r="43" spans="2:5" x14ac:dyDescent="0.35">
      <c r="B43" s="579" t="s">
        <v>548</v>
      </c>
      <c r="C43" s="579"/>
      <c r="D43" s="580" t="s">
        <v>549</v>
      </c>
      <c r="E43" s="582" t="s">
        <v>963</v>
      </c>
    </row>
    <row r="44" spans="2:5" x14ac:dyDescent="0.35">
      <c r="B44" s="579" t="s">
        <v>551</v>
      </c>
      <c r="C44" s="579"/>
      <c r="D44" s="580" t="s">
        <v>552</v>
      </c>
      <c r="E44" s="582" t="s">
        <v>963</v>
      </c>
    </row>
    <row r="45" spans="2:5" ht="14.6" thickBot="1" x14ac:dyDescent="0.4">
      <c r="B45" s="589" t="s">
        <v>554</v>
      </c>
      <c r="C45" s="589"/>
      <c r="D45" s="590" t="s">
        <v>555</v>
      </c>
      <c r="E45" s="591" t="s">
        <v>980</v>
      </c>
    </row>
    <row r="46" spans="2:5" x14ac:dyDescent="0.35">
      <c r="B46" s="798" t="s">
        <v>981</v>
      </c>
      <c r="C46" s="798"/>
      <c r="D46" s="798"/>
      <c r="E46" s="594"/>
    </row>
    <row r="47" spans="2:5" ht="28.3" x14ac:dyDescent="0.35">
      <c r="B47" s="595" t="s">
        <v>619</v>
      </c>
      <c r="C47" s="595"/>
      <c r="D47" s="595" t="s">
        <v>982</v>
      </c>
      <c r="E47" s="582" t="s">
        <v>983</v>
      </c>
    </row>
    <row r="48" spans="2:5" x14ac:dyDescent="0.35">
      <c r="B48" s="595" t="s">
        <v>917</v>
      </c>
      <c r="C48" s="595"/>
      <c r="D48" s="595" t="s">
        <v>984</v>
      </c>
      <c r="E48" s="582" t="s">
        <v>985</v>
      </c>
    </row>
    <row r="49" spans="2:5" x14ac:dyDescent="0.35">
      <c r="B49" s="595" t="s">
        <v>917</v>
      </c>
      <c r="C49" s="595"/>
      <c r="D49" s="595" t="s">
        <v>986</v>
      </c>
      <c r="E49" s="582" t="s">
        <v>985</v>
      </c>
    </row>
    <row r="50" spans="2:5" ht="16.5" customHeight="1" x14ac:dyDescent="0.35">
      <c r="B50" s="595" t="s">
        <v>743</v>
      </c>
      <c r="C50" s="595"/>
      <c r="D50" s="595" t="s">
        <v>987</v>
      </c>
      <c r="E50" s="582" t="s">
        <v>988</v>
      </c>
    </row>
    <row r="51" spans="2:5" x14ac:dyDescent="0.35">
      <c r="B51" s="595" t="s">
        <v>756</v>
      </c>
      <c r="C51" s="595"/>
      <c r="D51" s="595" t="s">
        <v>989</v>
      </c>
      <c r="E51" s="596" t="s">
        <v>990</v>
      </c>
    </row>
    <row r="52" spans="2:5" ht="14.6" thickBot="1" x14ac:dyDescent="0.4">
      <c r="B52" s="589"/>
      <c r="C52" s="589"/>
      <c r="D52" s="590"/>
      <c r="E52" s="597"/>
    </row>
    <row r="53" spans="2:5" ht="34.5" customHeight="1" x14ac:dyDescent="0.4">
      <c r="B53" s="806" t="s">
        <v>557</v>
      </c>
      <c r="C53" s="806"/>
      <c r="D53" s="807" t="s">
        <v>991</v>
      </c>
      <c r="E53" s="807"/>
    </row>
    <row r="54" spans="2:5" ht="15.45" x14ac:dyDescent="0.35">
      <c r="B54" s="118"/>
      <c r="C54" s="118"/>
      <c r="D54" s="593"/>
    </row>
    <row r="55" spans="2:5" ht="31" customHeight="1" thickBot="1" x14ac:dyDescent="0.4">
      <c r="B55" s="119" t="s">
        <v>483</v>
      </c>
      <c r="C55" s="119" t="s">
        <v>992</v>
      </c>
      <c r="D55" s="119" t="s">
        <v>484</v>
      </c>
      <c r="E55" s="119" t="s">
        <v>485</v>
      </c>
    </row>
    <row r="56" spans="2:5" ht="16.3" thickTop="1" thickBot="1" x14ac:dyDescent="0.4">
      <c r="B56" s="598" t="s">
        <v>433</v>
      </c>
      <c r="C56" s="599"/>
      <c r="D56" s="599"/>
      <c r="E56" s="600"/>
    </row>
    <row r="57" spans="2:5" ht="22.5" customHeight="1" thickTop="1" thickBot="1" x14ac:dyDescent="0.4">
      <c r="B57" s="805" t="s">
        <v>993</v>
      </c>
      <c r="C57" s="805"/>
      <c r="D57" s="601"/>
      <c r="E57" s="602"/>
    </row>
    <row r="58" spans="2:5" ht="14.6" thickTop="1" x14ac:dyDescent="0.35">
      <c r="B58" s="804" t="s">
        <v>979</v>
      </c>
      <c r="C58" s="804"/>
      <c r="D58" s="593"/>
      <c r="E58" s="518"/>
    </row>
    <row r="59" spans="2:5" x14ac:dyDescent="0.35">
      <c r="B59" s="603" t="s">
        <v>554</v>
      </c>
      <c r="C59" s="603"/>
      <c r="D59" s="582" t="s">
        <v>555</v>
      </c>
      <c r="E59" s="581" t="s">
        <v>994</v>
      </c>
    </row>
    <row r="60" spans="2:5" x14ac:dyDescent="0.35">
      <c r="B60" s="809" t="s">
        <v>720</v>
      </c>
      <c r="C60" s="809"/>
      <c r="D60" s="604"/>
      <c r="E60" s="605"/>
    </row>
    <row r="61" spans="2:5" ht="14.6" thickBot="1" x14ac:dyDescent="0.4">
      <c r="B61" s="405" t="s">
        <v>721</v>
      </c>
      <c r="C61" s="405"/>
      <c r="D61" s="405" t="s">
        <v>722</v>
      </c>
      <c r="E61" s="408" t="s">
        <v>995</v>
      </c>
    </row>
    <row r="62" spans="2:5" ht="22.5" customHeight="1" thickBot="1" x14ac:dyDescent="0.4">
      <c r="B62" s="797" t="s">
        <v>996</v>
      </c>
      <c r="C62" s="797"/>
      <c r="D62" s="797"/>
      <c r="E62" s="797"/>
    </row>
    <row r="63" spans="2:5" ht="14.6" thickTop="1" x14ac:dyDescent="0.35">
      <c r="B63" s="796" t="s">
        <v>979</v>
      </c>
      <c r="C63" s="796"/>
      <c r="D63" s="607"/>
      <c r="E63" s="608"/>
    </row>
    <row r="64" spans="2:5" ht="28.75" thickBot="1" x14ac:dyDescent="0.4">
      <c r="B64" s="609" t="s">
        <v>554</v>
      </c>
      <c r="C64" s="609" t="s">
        <v>587</v>
      </c>
      <c r="D64" s="590" t="s">
        <v>555</v>
      </c>
      <c r="E64" s="734" t="s">
        <v>997</v>
      </c>
    </row>
    <row r="65" spans="2:5" x14ac:dyDescent="0.35">
      <c r="B65" s="610" t="s">
        <v>998</v>
      </c>
      <c r="C65" s="610"/>
      <c r="D65" s="611"/>
      <c r="E65" s="611"/>
    </row>
    <row r="66" spans="2:5" x14ac:dyDescent="0.35">
      <c r="B66" s="612" t="s">
        <v>565</v>
      </c>
      <c r="C66" s="612" t="s">
        <v>566</v>
      </c>
      <c r="D66" s="384" t="s">
        <v>567</v>
      </c>
      <c r="E66" s="612" t="s">
        <v>999</v>
      </c>
    </row>
    <row r="67" spans="2:5" x14ac:dyDescent="0.35">
      <c r="B67" s="612" t="s">
        <v>568</v>
      </c>
      <c r="C67" s="612" t="s">
        <v>569</v>
      </c>
      <c r="D67" s="384" t="s">
        <v>570</v>
      </c>
      <c r="E67" s="613" t="s">
        <v>680</v>
      </c>
    </row>
    <row r="68" spans="2:5" ht="56.6" x14ac:dyDescent="0.35">
      <c r="B68" s="612" t="s">
        <v>571</v>
      </c>
      <c r="C68" s="612" t="s">
        <v>572</v>
      </c>
      <c r="D68" s="384" t="s">
        <v>573</v>
      </c>
      <c r="E68" s="614" t="s">
        <v>1000</v>
      </c>
    </row>
    <row r="69" spans="2:5" ht="28.75" thickBot="1" x14ac:dyDescent="0.4">
      <c r="B69" s="612" t="s">
        <v>574</v>
      </c>
      <c r="C69" s="612"/>
      <c r="D69" s="384" t="s">
        <v>575</v>
      </c>
      <c r="E69" s="614" t="s">
        <v>1001</v>
      </c>
    </row>
    <row r="70" spans="2:5" x14ac:dyDescent="0.35">
      <c r="B70" s="667" t="s">
        <v>1002</v>
      </c>
      <c r="C70" s="344"/>
      <c r="D70" s="615"/>
      <c r="E70" s="616"/>
    </row>
    <row r="71" spans="2:5" ht="42.45" x14ac:dyDescent="0.35">
      <c r="B71" s="384" t="s">
        <v>588</v>
      </c>
      <c r="C71" s="384" t="s">
        <v>589</v>
      </c>
      <c r="D71" s="384" t="s">
        <v>590</v>
      </c>
      <c r="E71" s="614" t="s">
        <v>1003</v>
      </c>
    </row>
    <row r="72" spans="2:5" ht="42.45" x14ac:dyDescent="0.35">
      <c r="B72" s="384" t="s">
        <v>593</v>
      </c>
      <c r="C72" s="384" t="s">
        <v>594</v>
      </c>
      <c r="D72" s="384" t="s">
        <v>595</v>
      </c>
      <c r="E72" s="614" t="s">
        <v>1003</v>
      </c>
    </row>
    <row r="73" spans="2:5" ht="15" customHeight="1" x14ac:dyDescent="0.35">
      <c r="B73" s="384" t="s">
        <v>596</v>
      </c>
      <c r="C73" s="384" t="s">
        <v>597</v>
      </c>
      <c r="D73" s="384" t="s">
        <v>598</v>
      </c>
      <c r="E73" s="612" t="s">
        <v>1004</v>
      </c>
    </row>
    <row r="74" spans="2:5" ht="56.6" x14ac:dyDescent="0.35">
      <c r="B74" s="384" t="s">
        <v>599</v>
      </c>
      <c r="C74" s="384" t="s">
        <v>600</v>
      </c>
      <c r="D74" s="384" t="s">
        <v>601</v>
      </c>
      <c r="E74" s="614" t="s">
        <v>1005</v>
      </c>
    </row>
    <row r="75" spans="2:5" ht="14.6" thickBot="1" x14ac:dyDescent="0.4">
      <c r="B75" s="384" t="s">
        <v>602</v>
      </c>
      <c r="C75" s="384" t="s">
        <v>603</v>
      </c>
      <c r="D75" s="384" t="s">
        <v>604</v>
      </c>
      <c r="E75" s="582" t="s">
        <v>1006</v>
      </c>
    </row>
    <row r="76" spans="2:5" x14ac:dyDescent="0.35">
      <c r="B76" s="798" t="s">
        <v>981</v>
      </c>
      <c r="C76" s="798"/>
      <c r="D76" s="798"/>
      <c r="E76" s="616"/>
    </row>
    <row r="77" spans="2:5" ht="56.6" x14ac:dyDescent="0.35">
      <c r="B77" s="384" t="s">
        <v>589</v>
      </c>
      <c r="C77" s="384"/>
      <c r="D77" s="384" t="s">
        <v>591</v>
      </c>
      <c r="E77" s="617" t="s">
        <v>1007</v>
      </c>
    </row>
    <row r="78" spans="2:5" ht="28.3" x14ac:dyDescent="0.35">
      <c r="B78" s="587" t="s">
        <v>619</v>
      </c>
      <c r="C78" s="587"/>
      <c r="D78" s="588" t="s">
        <v>620</v>
      </c>
      <c r="E78" s="430" t="s">
        <v>983</v>
      </c>
    </row>
    <row r="79" spans="2:5" ht="75" customHeight="1" x14ac:dyDescent="0.35">
      <c r="B79" s="579" t="s">
        <v>621</v>
      </c>
      <c r="C79" s="579"/>
      <c r="D79" s="580" t="s">
        <v>622</v>
      </c>
      <c r="E79" s="617" t="s">
        <v>1008</v>
      </c>
    </row>
    <row r="80" spans="2:5" ht="28.75" thickBot="1" x14ac:dyDescent="0.4">
      <c r="B80" s="384" t="s">
        <v>603</v>
      </c>
      <c r="C80" s="384"/>
      <c r="D80" s="384" t="s">
        <v>605</v>
      </c>
      <c r="E80" s="731" t="s">
        <v>1009</v>
      </c>
    </row>
    <row r="81" spans="2:5" ht="22.5" customHeight="1" thickBot="1" x14ac:dyDescent="0.4">
      <c r="B81" s="799" t="s">
        <v>1010</v>
      </c>
      <c r="C81" s="799"/>
      <c r="D81" s="619"/>
      <c r="E81" s="620"/>
    </row>
    <row r="82" spans="2:5" ht="14.6" thickTop="1" x14ac:dyDescent="0.35">
      <c r="B82" s="811" t="s">
        <v>979</v>
      </c>
      <c r="C82" s="811"/>
      <c r="D82" s="593"/>
      <c r="E82" s="518"/>
    </row>
    <row r="83" spans="2:5" ht="28.75" thickBot="1" x14ac:dyDescent="0.4">
      <c r="B83" s="621" t="s">
        <v>554</v>
      </c>
      <c r="C83" s="621" t="s">
        <v>646</v>
      </c>
      <c r="D83" s="591" t="s">
        <v>555</v>
      </c>
      <c r="E83" s="622" t="s">
        <v>1011</v>
      </c>
    </row>
    <row r="84" spans="2:5" x14ac:dyDescent="0.35">
      <c r="B84" s="802" t="s">
        <v>1012</v>
      </c>
      <c r="C84" s="802"/>
      <c r="D84" s="611"/>
      <c r="E84" s="623"/>
    </row>
    <row r="85" spans="2:5" ht="28.3" x14ac:dyDescent="0.35">
      <c r="B85" s="384" t="s">
        <v>655</v>
      </c>
      <c r="C85" s="384" t="s">
        <v>656</v>
      </c>
      <c r="D85" s="384" t="s">
        <v>657</v>
      </c>
      <c r="E85" s="581" t="s">
        <v>1013</v>
      </c>
    </row>
    <row r="86" spans="2:5" ht="28.75" thickBot="1" x14ac:dyDescent="0.4">
      <c r="B86" s="384" t="s">
        <v>658</v>
      </c>
      <c r="C86" s="384" t="s">
        <v>659</v>
      </c>
      <c r="D86" s="384" t="s">
        <v>660</v>
      </c>
      <c r="E86" s="624" t="s">
        <v>680</v>
      </c>
    </row>
    <row r="87" spans="2:5" ht="22.5" customHeight="1" thickBot="1" x14ac:dyDescent="0.4">
      <c r="B87" s="810" t="s">
        <v>1014</v>
      </c>
      <c r="C87" s="810"/>
      <c r="D87" s="619"/>
      <c r="E87" s="620"/>
    </row>
    <row r="88" spans="2:5" ht="14.6" thickTop="1" x14ac:dyDescent="0.35">
      <c r="B88" s="796" t="s">
        <v>979</v>
      </c>
      <c r="C88" s="796"/>
      <c r="D88" s="607"/>
      <c r="E88" s="415"/>
    </row>
    <row r="89" spans="2:5" ht="28.75" thickBot="1" x14ac:dyDescent="0.4">
      <c r="B89" s="621" t="s">
        <v>554</v>
      </c>
      <c r="C89" s="621" t="s">
        <v>695</v>
      </c>
      <c r="D89" s="591" t="s">
        <v>555</v>
      </c>
      <c r="E89" s="622" t="s">
        <v>1015</v>
      </c>
    </row>
    <row r="90" spans="2:5" x14ac:dyDescent="0.35">
      <c r="B90" s="610" t="s">
        <v>1016</v>
      </c>
      <c r="C90" s="610"/>
      <c r="D90" s="611"/>
      <c r="E90" s="623"/>
    </row>
    <row r="91" spans="2:5" x14ac:dyDescent="0.35">
      <c r="B91" s="618" t="s">
        <v>696</v>
      </c>
      <c r="C91" s="618" t="s">
        <v>697</v>
      </c>
      <c r="D91" s="618" t="s">
        <v>698</v>
      </c>
      <c r="E91" s="624" t="s">
        <v>1017</v>
      </c>
    </row>
    <row r="92" spans="2:5" x14ac:dyDescent="0.35">
      <c r="B92" s="618"/>
      <c r="C92" s="384" t="s">
        <v>697</v>
      </c>
      <c r="D92" s="384" t="s">
        <v>700</v>
      </c>
      <c r="E92" s="625" t="s">
        <v>680</v>
      </c>
    </row>
    <row r="93" spans="2:5" ht="15" customHeight="1" x14ac:dyDescent="0.35">
      <c r="B93" s="384" t="s">
        <v>704</v>
      </c>
      <c r="C93" s="384" t="s">
        <v>705</v>
      </c>
      <c r="D93" s="384" t="s">
        <v>706</v>
      </c>
      <c r="E93" s="393" t="s">
        <v>1018</v>
      </c>
    </row>
    <row r="94" spans="2:5" ht="45" customHeight="1" x14ac:dyDescent="0.35">
      <c r="B94" s="384" t="s">
        <v>708</v>
      </c>
      <c r="C94" s="384" t="s">
        <v>709</v>
      </c>
      <c r="D94" s="384" t="s">
        <v>710</v>
      </c>
      <c r="E94" s="626" t="s">
        <v>1019</v>
      </c>
    </row>
    <row r="95" spans="2:5" ht="14.6" thickBot="1" x14ac:dyDescent="0.4">
      <c r="B95" s="376" t="s">
        <v>711</v>
      </c>
      <c r="C95" s="376" t="s">
        <v>712</v>
      </c>
      <c r="D95" s="376" t="s">
        <v>713</v>
      </c>
      <c r="E95" s="393" t="s">
        <v>1018</v>
      </c>
    </row>
    <row r="96" spans="2:5" ht="23.25" customHeight="1" thickBot="1" x14ac:dyDescent="0.4">
      <c r="B96" s="799" t="s">
        <v>1020</v>
      </c>
      <c r="C96" s="799"/>
      <c r="D96" s="619"/>
      <c r="E96" s="620"/>
    </row>
    <row r="97" spans="2:5" ht="14.6" thickTop="1" x14ac:dyDescent="0.35">
      <c r="B97" s="796" t="s">
        <v>979</v>
      </c>
      <c r="C97" s="796"/>
      <c r="D97" s="607"/>
      <c r="E97" s="415"/>
    </row>
    <row r="98" spans="2:5" ht="28.3" x14ac:dyDescent="0.35">
      <c r="B98" s="603" t="s">
        <v>554</v>
      </c>
      <c r="C98" s="603" t="s">
        <v>668</v>
      </c>
      <c r="D98" s="582" t="s">
        <v>555</v>
      </c>
      <c r="E98" s="581" t="s">
        <v>1021</v>
      </c>
    </row>
    <row r="99" spans="2:5" ht="14.6" thickBot="1" x14ac:dyDescent="0.4">
      <c r="B99" s="627" t="s">
        <v>1022</v>
      </c>
      <c r="C99" s="627"/>
      <c r="D99" s="628"/>
      <c r="E99" s="111"/>
    </row>
    <row r="100" spans="2:5" x14ac:dyDescent="0.35">
      <c r="B100" s="618" t="s">
        <v>669</v>
      </c>
      <c r="C100" s="618" t="s">
        <v>670</v>
      </c>
      <c r="D100" s="618" t="s">
        <v>671</v>
      </c>
      <c r="E100" s="629" t="s">
        <v>1023</v>
      </c>
    </row>
    <row r="101" spans="2:5" ht="58.5" customHeight="1" x14ac:dyDescent="0.35">
      <c r="B101" s="384" t="s">
        <v>672</v>
      </c>
      <c r="C101" s="384" t="s">
        <v>673</v>
      </c>
      <c r="D101" s="384" t="s">
        <v>674</v>
      </c>
      <c r="E101" s="735" t="s">
        <v>1024</v>
      </c>
    </row>
    <row r="102" spans="2:5" ht="45" customHeight="1" x14ac:dyDescent="0.35">
      <c r="B102" s="384" t="s">
        <v>675</v>
      </c>
      <c r="C102" s="384" t="s">
        <v>676</v>
      </c>
      <c r="D102" s="384" t="s">
        <v>677</v>
      </c>
      <c r="E102" s="741" t="s">
        <v>1025</v>
      </c>
    </row>
    <row r="103" spans="2:5" x14ac:dyDescent="0.35">
      <c r="B103" s="384"/>
      <c r="C103" s="384" t="s">
        <v>678</v>
      </c>
      <c r="D103" s="384" t="s">
        <v>679</v>
      </c>
      <c r="E103" s="625" t="s">
        <v>680</v>
      </c>
    </row>
    <row r="104" spans="2:5" ht="28.3" x14ac:dyDescent="0.35">
      <c r="B104" s="384" t="s">
        <v>681</v>
      </c>
      <c r="C104" s="384" t="s">
        <v>682</v>
      </c>
      <c r="D104" s="384" t="s">
        <v>683</v>
      </c>
      <c r="E104" s="630" t="s">
        <v>1026</v>
      </c>
    </row>
    <row r="105" spans="2:5" x14ac:dyDescent="0.35">
      <c r="B105" s="384"/>
      <c r="C105" s="384" t="s">
        <v>682</v>
      </c>
      <c r="D105" s="384" t="s">
        <v>679</v>
      </c>
      <c r="E105" s="631" t="s">
        <v>680</v>
      </c>
    </row>
    <row r="106" spans="2:5" ht="28.3" x14ac:dyDescent="0.35">
      <c r="B106" s="384" t="s">
        <v>684</v>
      </c>
      <c r="C106" s="384" t="s">
        <v>685</v>
      </c>
      <c r="D106" s="384" t="s">
        <v>686</v>
      </c>
      <c r="E106" s="630" t="s">
        <v>1026</v>
      </c>
    </row>
    <row r="107" spans="2:5" ht="14.6" thickBot="1" x14ac:dyDescent="0.4">
      <c r="B107" s="405"/>
      <c r="C107" s="405" t="s">
        <v>685</v>
      </c>
      <c r="D107" s="405" t="s">
        <v>679</v>
      </c>
      <c r="E107" s="632" t="s">
        <v>680</v>
      </c>
    </row>
    <row r="108" spans="2:5" x14ac:dyDescent="0.35">
      <c r="B108" s="592"/>
      <c r="C108" s="592"/>
      <c r="D108" s="593"/>
      <c r="E108" s="518"/>
    </row>
    <row r="109" spans="2:5" ht="31" customHeight="1" thickBot="1" x14ac:dyDescent="0.4">
      <c r="B109" s="119" t="s">
        <v>483</v>
      </c>
      <c r="C109" s="119" t="s">
        <v>992</v>
      </c>
      <c r="D109" s="119" t="s">
        <v>484</v>
      </c>
      <c r="E109" s="119" t="s">
        <v>485</v>
      </c>
    </row>
    <row r="110" spans="2:5" ht="16.3" thickTop="1" thickBot="1" x14ac:dyDescent="0.4">
      <c r="B110" s="633" t="s">
        <v>439</v>
      </c>
      <c r="C110" s="634"/>
      <c r="D110" s="634"/>
      <c r="E110" s="635"/>
    </row>
    <row r="111" spans="2:5" ht="22.5" customHeight="1" thickTop="1" thickBot="1" x14ac:dyDescent="0.4">
      <c r="B111" s="800" t="s">
        <v>1027</v>
      </c>
      <c r="C111" s="800"/>
      <c r="D111" s="800"/>
      <c r="E111" s="636"/>
    </row>
    <row r="112" spans="2:5" ht="14.6" thickTop="1" x14ac:dyDescent="0.35">
      <c r="B112" s="796" t="s">
        <v>979</v>
      </c>
      <c r="C112" s="796"/>
      <c r="D112" s="607"/>
      <c r="E112" s="415"/>
    </row>
    <row r="113" spans="2:5" ht="42.9" thickBot="1" x14ac:dyDescent="0.4">
      <c r="B113" s="621" t="s">
        <v>554</v>
      </c>
      <c r="C113" s="621" t="s">
        <v>761</v>
      </c>
      <c r="D113" s="591" t="s">
        <v>555</v>
      </c>
      <c r="E113" s="622" t="s">
        <v>1028</v>
      </c>
    </row>
    <row r="114" spans="2:5" x14ac:dyDescent="0.35">
      <c r="B114" s="637"/>
      <c r="C114" s="637"/>
      <c r="D114" s="518"/>
      <c r="E114" s="578"/>
    </row>
    <row r="115" spans="2:5" x14ac:dyDescent="0.35">
      <c r="B115" s="802" t="s">
        <v>1029</v>
      </c>
      <c r="C115" s="802"/>
      <c r="D115" s="802"/>
      <c r="E115" s="578"/>
    </row>
    <row r="116" spans="2:5" x14ac:dyDescent="0.35">
      <c r="B116" s="582" t="s">
        <v>1030</v>
      </c>
      <c r="C116" s="603" t="s">
        <v>1031</v>
      </c>
      <c r="D116" s="580" t="s">
        <v>1032</v>
      </c>
      <c r="E116" s="630" t="s">
        <v>959</v>
      </c>
    </row>
    <row r="117" spans="2:5" x14ac:dyDescent="0.35">
      <c r="B117" s="637"/>
      <c r="C117" s="637"/>
      <c r="D117" s="518"/>
      <c r="E117" s="578"/>
    </row>
    <row r="118" spans="2:5" x14ac:dyDescent="0.35">
      <c r="B118" s="802" t="s">
        <v>1033</v>
      </c>
      <c r="C118" s="802"/>
      <c r="D118" s="802"/>
      <c r="E118" s="623"/>
    </row>
    <row r="119" spans="2:5" ht="28.3" x14ac:dyDescent="0.35">
      <c r="B119" s="582" t="s">
        <v>762</v>
      </c>
      <c r="C119" s="603" t="s">
        <v>763</v>
      </c>
      <c r="D119" s="580" t="s">
        <v>764</v>
      </c>
      <c r="E119" s="630" t="s">
        <v>1034</v>
      </c>
    </row>
    <row r="120" spans="2:5" ht="101.25" customHeight="1" x14ac:dyDescent="0.35">
      <c r="B120" s="582" t="s">
        <v>765</v>
      </c>
      <c r="C120" s="603" t="s">
        <v>766</v>
      </c>
      <c r="D120" s="580" t="s">
        <v>767</v>
      </c>
      <c r="E120" s="735" t="s">
        <v>1035</v>
      </c>
    </row>
    <row r="121" spans="2:5" x14ac:dyDescent="0.35">
      <c r="B121" s="582" t="s">
        <v>768</v>
      </c>
      <c r="C121" s="603" t="s">
        <v>769</v>
      </c>
      <c r="D121" s="580" t="s">
        <v>770</v>
      </c>
      <c r="E121" s="393" t="s">
        <v>1036</v>
      </c>
    </row>
    <row r="122" spans="2:5" ht="15" customHeight="1" x14ac:dyDescent="0.35">
      <c r="B122" s="582" t="s">
        <v>771</v>
      </c>
      <c r="C122" s="603" t="s">
        <v>772</v>
      </c>
      <c r="D122" s="580" t="s">
        <v>773</v>
      </c>
      <c r="E122" s="393" t="s">
        <v>1036</v>
      </c>
    </row>
    <row r="123" spans="2:5" x14ac:dyDescent="0.35">
      <c r="B123" s="582" t="s">
        <v>774</v>
      </c>
      <c r="C123" s="603" t="s">
        <v>775</v>
      </c>
      <c r="D123" s="580" t="s">
        <v>776</v>
      </c>
      <c r="E123" s="393" t="s">
        <v>1036</v>
      </c>
    </row>
    <row r="124" spans="2:5" x14ac:dyDescent="0.35">
      <c r="B124" s="582" t="s">
        <v>777</v>
      </c>
      <c r="C124" s="603" t="s">
        <v>778</v>
      </c>
      <c r="D124" s="580" t="s">
        <v>779</v>
      </c>
      <c r="E124" s="393" t="s">
        <v>1036</v>
      </c>
    </row>
    <row r="125" spans="2:5" ht="28.3" x14ac:dyDescent="0.35">
      <c r="B125" s="582" t="s">
        <v>780</v>
      </c>
      <c r="C125" s="603" t="s">
        <v>781</v>
      </c>
      <c r="D125" s="580" t="s">
        <v>782</v>
      </c>
      <c r="E125" s="393" t="s">
        <v>1036</v>
      </c>
    </row>
    <row r="126" spans="2:5" ht="28.3" x14ac:dyDescent="0.35">
      <c r="B126" s="582" t="s">
        <v>783</v>
      </c>
      <c r="C126" s="603" t="s">
        <v>784</v>
      </c>
      <c r="D126" s="580" t="s">
        <v>785</v>
      </c>
      <c r="E126" s="736" t="s">
        <v>1037</v>
      </c>
    </row>
    <row r="127" spans="2:5" ht="28.3" x14ac:dyDescent="0.35">
      <c r="B127" s="582" t="s">
        <v>786</v>
      </c>
      <c r="C127" s="603" t="s">
        <v>787</v>
      </c>
      <c r="D127" s="580" t="s">
        <v>788</v>
      </c>
      <c r="E127" s="630" t="s">
        <v>1038</v>
      </c>
    </row>
    <row r="128" spans="2:5" ht="28.75" thickBot="1" x14ac:dyDescent="0.4">
      <c r="B128" s="591" t="s">
        <v>789</v>
      </c>
      <c r="C128" s="621" t="s">
        <v>790</v>
      </c>
      <c r="D128" s="590" t="s">
        <v>791</v>
      </c>
      <c r="E128" s="630" t="s">
        <v>1038</v>
      </c>
    </row>
    <row r="129" spans="2:5" s="116" customFormat="1" ht="22.5" customHeight="1" thickBot="1" x14ac:dyDescent="0.4">
      <c r="B129" s="799" t="s">
        <v>1039</v>
      </c>
      <c r="C129" s="799"/>
      <c r="D129" s="799"/>
      <c r="E129" s="639"/>
    </row>
    <row r="130" spans="2:5" ht="14.6" thickTop="1" x14ac:dyDescent="0.35">
      <c r="B130" s="796" t="s">
        <v>979</v>
      </c>
      <c r="C130" s="796"/>
      <c r="D130" s="607"/>
      <c r="E130" s="415"/>
    </row>
    <row r="131" spans="2:5" ht="42.9" thickBot="1" x14ac:dyDescent="0.4">
      <c r="B131" s="609" t="s">
        <v>554</v>
      </c>
      <c r="C131" s="609" t="s">
        <v>840</v>
      </c>
      <c r="D131" s="640" t="s">
        <v>725</v>
      </c>
      <c r="E131" s="641" t="s">
        <v>1040</v>
      </c>
    </row>
    <row r="132" spans="2:5" ht="15.75" customHeight="1" x14ac:dyDescent="0.35">
      <c r="B132" s="802" t="s">
        <v>1041</v>
      </c>
      <c r="C132" s="802"/>
      <c r="D132" s="430"/>
      <c r="E132" s="623"/>
    </row>
    <row r="133" spans="2:5" x14ac:dyDescent="0.35">
      <c r="B133" s="582" t="s">
        <v>841</v>
      </c>
      <c r="C133" s="582" t="s">
        <v>1042</v>
      </c>
      <c r="D133" s="642" t="s">
        <v>843</v>
      </c>
      <c r="E133" s="393" t="s">
        <v>959</v>
      </c>
    </row>
    <row r="134" spans="2:5" x14ac:dyDescent="0.35">
      <c r="B134" s="582" t="s">
        <v>844</v>
      </c>
      <c r="C134" s="582" t="s">
        <v>632</v>
      </c>
      <c r="D134" s="169" t="s">
        <v>845</v>
      </c>
      <c r="E134" s="393" t="s">
        <v>1036</v>
      </c>
    </row>
    <row r="135" spans="2:5" ht="15" customHeight="1" x14ac:dyDescent="0.35">
      <c r="B135" s="582" t="s">
        <v>846</v>
      </c>
      <c r="C135" s="582"/>
      <c r="D135" s="582" t="s">
        <v>845</v>
      </c>
      <c r="E135" s="631" t="s">
        <v>680</v>
      </c>
    </row>
    <row r="136" spans="2:5" ht="14.6" thickBot="1" x14ac:dyDescent="0.4">
      <c r="B136" s="591" t="s">
        <v>847</v>
      </c>
      <c r="C136" s="591"/>
      <c r="D136" s="405" t="s">
        <v>848</v>
      </c>
      <c r="E136" s="737" t="s">
        <v>1036</v>
      </c>
    </row>
    <row r="137" spans="2:5" x14ac:dyDescent="0.35">
      <c r="B137" s="812" t="s">
        <v>1043</v>
      </c>
      <c r="C137" s="812"/>
      <c r="D137" s="518"/>
    </row>
    <row r="138" spans="2:5" ht="28.3" x14ac:dyDescent="0.35">
      <c r="B138" s="582" t="s">
        <v>850</v>
      </c>
      <c r="C138" s="582" t="s">
        <v>851</v>
      </c>
      <c r="D138" s="642" t="s">
        <v>852</v>
      </c>
      <c r="E138" s="626" t="s">
        <v>1044</v>
      </c>
    </row>
    <row r="139" spans="2:5" ht="14.6" thickBot="1" x14ac:dyDescent="0.4">
      <c r="B139" s="597" t="s">
        <v>853</v>
      </c>
      <c r="C139" s="518" t="s">
        <v>854</v>
      </c>
      <c r="D139" s="643" t="s">
        <v>855</v>
      </c>
      <c r="E139" s="154" t="s">
        <v>1045</v>
      </c>
    </row>
    <row r="140" spans="2:5" x14ac:dyDescent="0.35">
      <c r="B140" s="812" t="s">
        <v>1046</v>
      </c>
      <c r="C140" s="812"/>
      <c r="D140" s="615"/>
      <c r="E140" s="616"/>
    </row>
    <row r="141" spans="2:5" ht="28.75" thickBot="1" x14ac:dyDescent="0.4">
      <c r="B141" s="591" t="s">
        <v>857</v>
      </c>
      <c r="C141" s="591" t="s">
        <v>858</v>
      </c>
      <c r="D141" s="644" t="s">
        <v>859</v>
      </c>
      <c r="E141" s="645" t="s">
        <v>1047</v>
      </c>
    </row>
    <row r="142" spans="2:5" ht="22.5" customHeight="1" thickBot="1" x14ac:dyDescent="0.4">
      <c r="B142" s="805" t="s">
        <v>1048</v>
      </c>
      <c r="C142" s="805"/>
      <c r="D142" s="805"/>
      <c r="E142" s="602"/>
    </row>
    <row r="143" spans="2:5" ht="14.6" thickTop="1" x14ac:dyDescent="0.35">
      <c r="B143" s="796" t="s">
        <v>979</v>
      </c>
      <c r="C143" s="796"/>
      <c r="D143" s="607"/>
      <c r="E143" s="415"/>
    </row>
    <row r="144" spans="2:5" ht="42.9" thickBot="1" x14ac:dyDescent="0.4">
      <c r="B144" s="609" t="s">
        <v>554</v>
      </c>
      <c r="C144" s="609" t="s">
        <v>732</v>
      </c>
      <c r="D144" s="640" t="s">
        <v>725</v>
      </c>
      <c r="E144" s="641" t="s">
        <v>1049</v>
      </c>
    </row>
    <row r="145" spans="2:5" x14ac:dyDescent="0.35">
      <c r="B145" s="802" t="s">
        <v>1050</v>
      </c>
      <c r="C145" s="802"/>
      <c r="D145" s="611"/>
      <c r="E145" s="623"/>
    </row>
    <row r="146" spans="2:5" ht="28.75" thickBot="1" x14ac:dyDescent="0.4">
      <c r="B146" s="582" t="s">
        <v>726</v>
      </c>
      <c r="C146" s="582" t="s">
        <v>727</v>
      </c>
      <c r="D146" s="580" t="s">
        <v>728</v>
      </c>
      <c r="E146" s="736" t="s">
        <v>1051</v>
      </c>
    </row>
    <row r="147" spans="2:5" x14ac:dyDescent="0.35">
      <c r="B147" s="798" t="s">
        <v>981</v>
      </c>
      <c r="C147" s="798"/>
      <c r="D147" s="798"/>
      <c r="E147" s="638"/>
    </row>
    <row r="148" spans="2:5" ht="28.3" x14ac:dyDescent="0.35">
      <c r="B148" s="579" t="s">
        <v>732</v>
      </c>
      <c r="C148" s="579"/>
      <c r="D148" s="580" t="s">
        <v>544</v>
      </c>
      <c r="E148" s="733" t="s">
        <v>1051</v>
      </c>
    </row>
    <row r="149" spans="2:5" ht="59.5" customHeight="1" thickBot="1" x14ac:dyDescent="0.4">
      <c r="B149" s="589" t="s">
        <v>735</v>
      </c>
      <c r="C149" s="589"/>
      <c r="D149" s="590" t="s">
        <v>736</v>
      </c>
      <c r="E149" s="738" t="s">
        <v>1052</v>
      </c>
    </row>
    <row r="150" spans="2:5" ht="22.5" customHeight="1" thickBot="1" x14ac:dyDescent="0.4">
      <c r="B150" s="805" t="s">
        <v>1053</v>
      </c>
      <c r="C150" s="805"/>
      <c r="D150" s="601"/>
      <c r="E150" s="647"/>
    </row>
    <row r="151" spans="2:5" ht="14.6" thickTop="1" x14ac:dyDescent="0.35">
      <c r="B151" s="796" t="s">
        <v>979</v>
      </c>
      <c r="C151" s="796"/>
      <c r="D151" s="607"/>
      <c r="E151" s="415"/>
    </row>
    <row r="152" spans="2:5" ht="42.9" thickBot="1" x14ac:dyDescent="0.4">
      <c r="B152" s="609" t="s">
        <v>554</v>
      </c>
      <c r="C152" s="609" t="s">
        <v>743</v>
      </c>
      <c r="D152" s="640" t="s">
        <v>725</v>
      </c>
      <c r="E152" s="641" t="s">
        <v>1054</v>
      </c>
    </row>
    <row r="153" spans="2:5" x14ac:dyDescent="0.35">
      <c r="B153" s="802" t="s">
        <v>1055</v>
      </c>
      <c r="C153" s="802"/>
      <c r="D153" s="802"/>
      <c r="E153" s="623"/>
    </row>
    <row r="154" spans="2:5" ht="15" customHeight="1" thickBot="1" x14ac:dyDescent="0.4">
      <c r="B154" s="582" t="s">
        <v>739</v>
      </c>
      <c r="C154" s="582"/>
      <c r="D154" s="612" t="s">
        <v>740</v>
      </c>
      <c r="E154" s="626" t="s">
        <v>1056</v>
      </c>
    </row>
    <row r="155" spans="2:5" x14ac:dyDescent="0.35">
      <c r="B155" s="798" t="s">
        <v>981</v>
      </c>
      <c r="C155" s="798"/>
      <c r="D155" s="798"/>
      <c r="E155" s="638"/>
    </row>
    <row r="156" spans="2:5" ht="28.3" x14ac:dyDescent="0.35">
      <c r="B156" s="579" t="s">
        <v>743</v>
      </c>
      <c r="C156" s="579"/>
      <c r="D156" s="580" t="s">
        <v>1057</v>
      </c>
      <c r="E156" s="733" t="s">
        <v>1058</v>
      </c>
    </row>
    <row r="157" spans="2:5" x14ac:dyDescent="0.35">
      <c r="B157" s="582" t="s">
        <v>741</v>
      </c>
      <c r="C157" s="582"/>
      <c r="D157" s="612" t="s">
        <v>742</v>
      </c>
      <c r="E157" s="630" t="s">
        <v>1056</v>
      </c>
    </row>
    <row r="158" spans="2:5" ht="42.9" thickBot="1" x14ac:dyDescent="0.4">
      <c r="B158" s="589" t="s">
        <v>746</v>
      </c>
      <c r="C158" s="589"/>
      <c r="D158" s="590" t="s">
        <v>1059</v>
      </c>
      <c r="E158" s="413" t="s">
        <v>1060</v>
      </c>
    </row>
    <row r="159" spans="2:5" x14ac:dyDescent="0.35">
      <c r="B159" s="592"/>
      <c r="C159" s="592"/>
      <c r="D159" s="593"/>
      <c r="E159" s="518"/>
    </row>
    <row r="160" spans="2:5" ht="32.5" customHeight="1" thickBot="1" x14ac:dyDescent="0.4">
      <c r="B160" s="119" t="s">
        <v>483</v>
      </c>
      <c r="C160" s="119" t="s">
        <v>992</v>
      </c>
      <c r="D160" s="119" t="s">
        <v>484</v>
      </c>
      <c r="E160" s="119" t="s">
        <v>485</v>
      </c>
    </row>
    <row r="161" spans="2:5" ht="16.3" thickTop="1" thickBot="1" x14ac:dyDescent="0.4">
      <c r="B161" s="648" t="s">
        <v>444</v>
      </c>
      <c r="C161" s="649"/>
      <c r="D161" s="649"/>
      <c r="E161" s="650"/>
    </row>
    <row r="162" spans="2:5" s="116" customFormat="1" ht="22.5" customHeight="1" thickTop="1" thickBot="1" x14ac:dyDescent="0.4">
      <c r="B162" s="808" t="s">
        <v>1061</v>
      </c>
      <c r="C162" s="808"/>
      <c r="D162" s="651"/>
      <c r="E162" s="109"/>
    </row>
    <row r="163" spans="2:5" ht="14.6" thickTop="1" x14ac:dyDescent="0.35">
      <c r="B163" s="796" t="s">
        <v>979</v>
      </c>
      <c r="C163" s="796"/>
      <c r="D163" s="607"/>
      <c r="E163" s="415"/>
    </row>
    <row r="164" spans="2:5" ht="57" thickBot="1" x14ac:dyDescent="0.4">
      <c r="B164" s="609" t="s">
        <v>554</v>
      </c>
      <c r="C164" s="609" t="s">
        <v>1062</v>
      </c>
      <c r="D164" s="640" t="s">
        <v>725</v>
      </c>
      <c r="E164" s="641" t="s">
        <v>1063</v>
      </c>
    </row>
    <row r="165" spans="2:5" x14ac:dyDescent="0.35">
      <c r="B165" s="610" t="s">
        <v>1064</v>
      </c>
      <c r="C165" s="610"/>
      <c r="D165" s="611"/>
      <c r="E165" s="623"/>
    </row>
    <row r="166" spans="2:5" ht="42.45" x14ac:dyDescent="0.35">
      <c r="B166" s="612" t="s">
        <v>862</v>
      </c>
      <c r="C166" s="612" t="s">
        <v>863</v>
      </c>
      <c r="D166" s="580" t="s">
        <v>864</v>
      </c>
      <c r="E166" s="626" t="s">
        <v>1065</v>
      </c>
    </row>
    <row r="167" spans="2:5" ht="42.45" x14ac:dyDescent="0.35">
      <c r="B167" s="612" t="s">
        <v>865</v>
      </c>
      <c r="C167" s="612" t="s">
        <v>866</v>
      </c>
      <c r="D167" s="580" t="s">
        <v>867</v>
      </c>
      <c r="E167" s="736" t="s">
        <v>1066</v>
      </c>
    </row>
    <row r="168" spans="2:5" ht="28.75" thickBot="1" x14ac:dyDescent="0.4">
      <c r="B168" s="612" t="s">
        <v>868</v>
      </c>
      <c r="C168" s="612" t="s">
        <v>869</v>
      </c>
      <c r="D168" s="580" t="s">
        <v>870</v>
      </c>
      <c r="E168" s="630" t="s">
        <v>1047</v>
      </c>
    </row>
    <row r="169" spans="2:5" x14ac:dyDescent="0.35">
      <c r="B169" s="812" t="s">
        <v>1067</v>
      </c>
      <c r="C169" s="812"/>
      <c r="D169" s="615"/>
      <c r="E169" s="616"/>
    </row>
    <row r="170" spans="2:5" ht="54" customHeight="1" thickBot="1" x14ac:dyDescent="0.4">
      <c r="B170" s="591" t="s">
        <v>820</v>
      </c>
      <c r="C170" s="591" t="s">
        <v>815</v>
      </c>
      <c r="D170" s="590" t="s">
        <v>821</v>
      </c>
      <c r="E170" s="646" t="s">
        <v>1068</v>
      </c>
    </row>
    <row r="171" spans="2:5" x14ac:dyDescent="0.35">
      <c r="B171" s="802" t="s">
        <v>1069</v>
      </c>
      <c r="C171" s="802"/>
      <c r="D171" s="802"/>
      <c r="E171" s="623"/>
    </row>
    <row r="172" spans="2:5" ht="54" customHeight="1" thickBot="1" x14ac:dyDescent="0.4">
      <c r="B172" s="582" t="s">
        <v>824</v>
      </c>
      <c r="C172" s="595" t="s">
        <v>825</v>
      </c>
      <c r="D172" s="580" t="s">
        <v>826</v>
      </c>
      <c r="E172" s="646" t="s">
        <v>1068</v>
      </c>
    </row>
    <row r="173" spans="2:5" x14ac:dyDescent="0.35">
      <c r="B173" s="812" t="s">
        <v>1070</v>
      </c>
      <c r="C173" s="812"/>
      <c r="D173" s="615"/>
      <c r="E173" s="616"/>
    </row>
    <row r="174" spans="2:5" ht="28.3" x14ac:dyDescent="0.35">
      <c r="B174" s="582" t="s">
        <v>831</v>
      </c>
      <c r="C174" s="582"/>
      <c r="D174" s="580" t="s">
        <v>832</v>
      </c>
      <c r="E174" s="630" t="s">
        <v>1071</v>
      </c>
    </row>
    <row r="175" spans="2:5" ht="28.3" x14ac:dyDescent="0.35">
      <c r="B175" s="582" t="s">
        <v>833</v>
      </c>
      <c r="C175" s="582"/>
      <c r="D175" s="580" t="s">
        <v>834</v>
      </c>
      <c r="E175" s="630" t="s">
        <v>1071</v>
      </c>
    </row>
    <row r="176" spans="2:5" ht="57" customHeight="1" thickBot="1" x14ac:dyDescent="0.4">
      <c r="B176" s="591" t="s">
        <v>835</v>
      </c>
      <c r="C176" s="591"/>
      <c r="D176" s="590" t="s">
        <v>836</v>
      </c>
      <c r="E176" s="645" t="s">
        <v>1072</v>
      </c>
    </row>
    <row r="177" spans="2:5" s="116" customFormat="1" ht="22.5" customHeight="1" thickBot="1" x14ac:dyDescent="0.4">
      <c r="B177" s="799" t="s">
        <v>1073</v>
      </c>
      <c r="C177" s="799"/>
      <c r="D177" s="652"/>
      <c r="E177" s="639"/>
    </row>
    <row r="178" spans="2:5" ht="14.6" thickTop="1" x14ac:dyDescent="0.35">
      <c r="B178" s="796" t="s">
        <v>979</v>
      </c>
      <c r="C178" s="796"/>
      <c r="D178" s="607"/>
      <c r="E178" s="415"/>
    </row>
    <row r="179" spans="2:5" ht="28.75" thickBot="1" x14ac:dyDescent="0.4">
      <c r="B179" s="621" t="s">
        <v>554</v>
      </c>
      <c r="C179" s="621" t="s">
        <v>910</v>
      </c>
      <c r="D179" s="591" t="s">
        <v>555</v>
      </c>
      <c r="E179" s="622" t="s">
        <v>1074</v>
      </c>
    </row>
    <row r="180" spans="2:5" x14ac:dyDescent="0.35">
      <c r="B180" s="610" t="s">
        <v>1075</v>
      </c>
      <c r="C180" s="610"/>
      <c r="D180" s="611"/>
      <c r="E180" s="623"/>
    </row>
    <row r="181" spans="2:5" x14ac:dyDescent="0.35">
      <c r="B181" s="612" t="s">
        <v>882</v>
      </c>
      <c r="C181" s="612" t="s">
        <v>883</v>
      </c>
      <c r="D181" s="384" t="s">
        <v>884</v>
      </c>
      <c r="E181" s="393" t="s">
        <v>1076</v>
      </c>
    </row>
    <row r="182" spans="2:5" ht="14.6" thickBot="1" x14ac:dyDescent="0.4">
      <c r="B182" s="612" t="s">
        <v>885</v>
      </c>
      <c r="C182" s="612" t="s">
        <v>886</v>
      </c>
      <c r="D182" s="405" t="s">
        <v>887</v>
      </c>
      <c r="E182" s="641" t="s">
        <v>1076</v>
      </c>
    </row>
    <row r="183" spans="2:5" x14ac:dyDescent="0.35">
      <c r="B183" s="812" t="s">
        <v>1077</v>
      </c>
      <c r="C183" s="812"/>
      <c r="D183" s="611"/>
      <c r="E183" s="623"/>
    </row>
    <row r="184" spans="2:5" ht="15" customHeight="1" thickBot="1" x14ac:dyDescent="0.4">
      <c r="B184" s="582" t="s">
        <v>908</v>
      </c>
      <c r="C184" s="582" t="s">
        <v>909</v>
      </c>
      <c r="D184" s="612" t="s">
        <v>1078</v>
      </c>
      <c r="E184" s="626" t="s">
        <v>1079</v>
      </c>
    </row>
    <row r="185" spans="2:5" x14ac:dyDescent="0.35">
      <c r="B185" s="798" t="s">
        <v>981</v>
      </c>
      <c r="C185" s="798"/>
      <c r="D185" s="798"/>
      <c r="E185" s="638"/>
    </row>
    <row r="186" spans="2:5" ht="28.3" x14ac:dyDescent="0.35">
      <c r="B186" s="579" t="s">
        <v>891</v>
      </c>
      <c r="C186" s="579"/>
      <c r="D186" s="580" t="s">
        <v>892</v>
      </c>
      <c r="E186" s="630" t="s">
        <v>1074</v>
      </c>
    </row>
    <row r="187" spans="2:5" ht="14.6" thickBot="1" x14ac:dyDescent="0.4">
      <c r="B187" s="579" t="s">
        <v>910</v>
      </c>
      <c r="C187" s="579"/>
      <c r="D187" s="580" t="s">
        <v>1080</v>
      </c>
      <c r="E187" s="154" t="s">
        <v>971</v>
      </c>
    </row>
    <row r="188" spans="2:5" ht="22.5" customHeight="1" thickBot="1" x14ac:dyDescent="0.4">
      <c r="B188" s="799" t="s">
        <v>1081</v>
      </c>
      <c r="C188" s="799"/>
      <c r="D188" s="799"/>
      <c r="E188" s="620"/>
    </row>
    <row r="189" spans="2:5" ht="14.6" thickTop="1" x14ac:dyDescent="0.35">
      <c r="B189" s="796" t="s">
        <v>979</v>
      </c>
      <c r="C189" s="796"/>
      <c r="D189" s="607"/>
      <c r="E189" s="415"/>
    </row>
    <row r="190" spans="2:5" ht="42.9" thickBot="1" x14ac:dyDescent="0.4">
      <c r="B190" s="621" t="s">
        <v>554</v>
      </c>
      <c r="C190" s="621"/>
      <c r="D190" s="591" t="s">
        <v>555</v>
      </c>
      <c r="E190" s="622" t="s">
        <v>1082</v>
      </c>
    </row>
    <row r="191" spans="2:5" ht="15.75" customHeight="1" x14ac:dyDescent="0.35">
      <c r="B191" s="803" t="s">
        <v>1083</v>
      </c>
      <c r="C191" s="803"/>
      <c r="D191" s="431"/>
      <c r="E191" s="654"/>
    </row>
    <row r="192" spans="2:5" ht="42.9" thickBot="1" x14ac:dyDescent="0.4">
      <c r="B192" s="640" t="s">
        <v>914</v>
      </c>
      <c r="C192" s="640" t="s">
        <v>915</v>
      </c>
      <c r="D192" s="640" t="s">
        <v>916</v>
      </c>
      <c r="E192" s="739" t="s">
        <v>1084</v>
      </c>
    </row>
    <row r="193" spans="2:5" x14ac:dyDescent="0.35">
      <c r="B193" s="813" t="s">
        <v>1085</v>
      </c>
      <c r="C193" s="813"/>
      <c r="D193" s="813"/>
    </row>
    <row r="194" spans="2:5" x14ac:dyDescent="0.35">
      <c r="B194" s="384" t="s">
        <v>929</v>
      </c>
      <c r="C194" s="384"/>
      <c r="D194" s="384" t="s">
        <v>930</v>
      </c>
      <c r="E194" s="393" t="s">
        <v>1086</v>
      </c>
    </row>
    <row r="195" spans="2:5" ht="14.6" thickBot="1" x14ac:dyDescent="0.4">
      <c r="B195" s="405" t="s">
        <v>931</v>
      </c>
      <c r="C195" s="405"/>
      <c r="D195" s="405" t="s">
        <v>932</v>
      </c>
      <c r="E195" s="408" t="s">
        <v>1086</v>
      </c>
    </row>
    <row r="196" spans="2:5" x14ac:dyDescent="0.35">
      <c r="B196" s="812" t="s">
        <v>1087</v>
      </c>
      <c r="C196" s="812"/>
      <c r="D196" s="612"/>
      <c r="E196" s="393"/>
    </row>
    <row r="197" spans="2:5" x14ac:dyDescent="0.35">
      <c r="B197" s="582" t="s">
        <v>934</v>
      </c>
      <c r="C197" s="582" t="s">
        <v>935</v>
      </c>
      <c r="D197" s="642" t="s">
        <v>936</v>
      </c>
      <c r="E197" s="393" t="s">
        <v>1086</v>
      </c>
    </row>
    <row r="198" spans="2:5" ht="14.6" thickBot="1" x14ac:dyDescent="0.4">
      <c r="B198" s="591" t="s">
        <v>937</v>
      </c>
      <c r="C198" s="591"/>
      <c r="D198" s="644" t="s">
        <v>938</v>
      </c>
      <c r="E198" s="408" t="s">
        <v>1086</v>
      </c>
    </row>
    <row r="199" spans="2:5" x14ac:dyDescent="0.35">
      <c r="B199" s="592"/>
      <c r="C199" s="592"/>
      <c r="D199" s="593"/>
    </row>
    <row r="200" spans="2:5" x14ac:dyDescent="0.35">
      <c r="B200" s="592"/>
      <c r="C200" s="592"/>
      <c r="D200" s="593"/>
    </row>
    <row r="201" spans="2:5" x14ac:dyDescent="0.35">
      <c r="B201" s="592"/>
      <c r="C201" s="592"/>
      <c r="D201" s="593"/>
    </row>
    <row r="202" spans="2:5" x14ac:dyDescent="0.35">
      <c r="B202" s="592"/>
      <c r="C202" s="592"/>
      <c r="D202" s="593"/>
    </row>
    <row r="203" spans="2:5" x14ac:dyDescent="0.35">
      <c r="B203" s="518"/>
      <c r="C203" s="518"/>
    </row>
    <row r="204" spans="2:5" x14ac:dyDescent="0.35">
      <c r="B204" s="518"/>
      <c r="C204" s="518"/>
    </row>
  </sheetData>
  <mergeCells count="50">
    <mergeCell ref="B193:D193"/>
    <mergeCell ref="B196:C196"/>
    <mergeCell ref="B185:D185"/>
    <mergeCell ref="B177:C177"/>
    <mergeCell ref="B178:C178"/>
    <mergeCell ref="B188:D188"/>
    <mergeCell ref="B189:C189"/>
    <mergeCell ref="B183:C183"/>
    <mergeCell ref="B191:C191"/>
    <mergeCell ref="B173:C173"/>
    <mergeCell ref="B129:D129"/>
    <mergeCell ref="B132:C132"/>
    <mergeCell ref="B145:C145"/>
    <mergeCell ref="B130:C130"/>
    <mergeCell ref="B137:C137"/>
    <mergeCell ref="B140:C140"/>
    <mergeCell ref="B163:C163"/>
    <mergeCell ref="B169:C169"/>
    <mergeCell ref="B171:D171"/>
    <mergeCell ref="B115:D115"/>
    <mergeCell ref="B162:C162"/>
    <mergeCell ref="B147:D147"/>
    <mergeCell ref="B155:D155"/>
    <mergeCell ref="B46:D46"/>
    <mergeCell ref="B97:C97"/>
    <mergeCell ref="B118:D118"/>
    <mergeCell ref="B151:C151"/>
    <mergeCell ref="B143:C143"/>
    <mergeCell ref="B150:C150"/>
    <mergeCell ref="B153:D153"/>
    <mergeCell ref="B142:D142"/>
    <mergeCell ref="B60:C60"/>
    <mergeCell ref="B96:C96"/>
    <mergeCell ref="B87:C87"/>
    <mergeCell ref="B82:C82"/>
    <mergeCell ref="D9:E9"/>
    <mergeCell ref="B112:C112"/>
    <mergeCell ref="B62:E62"/>
    <mergeCell ref="B63:C63"/>
    <mergeCell ref="B76:D76"/>
    <mergeCell ref="B81:C81"/>
    <mergeCell ref="B88:C88"/>
    <mergeCell ref="B111:D111"/>
    <mergeCell ref="B13:C13"/>
    <mergeCell ref="B84:C84"/>
    <mergeCell ref="B42:C42"/>
    <mergeCell ref="B58:C58"/>
    <mergeCell ref="B57:C57"/>
    <mergeCell ref="B53:C53"/>
    <mergeCell ref="D53:E53"/>
  </mergeCells>
  <phoneticPr fontId="16" type="noConversion"/>
  <pageMargins left="0.70866141732283472" right="0.70866141732283472" top="0.74803149606299213" bottom="0.74803149606299213" header="0.31496062992125984" footer="0.31496062992125984"/>
  <pageSetup paperSize="9" scale="30" fitToHeight="2" orientation="portrait" r:id="rId1"/>
  <ignoredErrors>
    <ignoredError sqref="B34:B37 B27:B33 B25:B26"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CDD36-97C8-4211-96A8-53E8AE93F02B}">
  <sheetPr>
    <pageSetUpPr fitToPage="1"/>
  </sheetPr>
  <dimension ref="B2:K77"/>
  <sheetViews>
    <sheetView showGridLines="0" zoomScaleNormal="100" workbookViewId="0">
      <selection activeCell="C5" sqref="C5"/>
    </sheetView>
  </sheetViews>
  <sheetFormatPr defaultColWidth="9.15234375" defaultRowHeight="14.15" x14ac:dyDescent="0.35"/>
  <cols>
    <col min="1" max="1" width="3.3828125" style="107" customWidth="1"/>
    <col min="2" max="2" width="72.53515625" style="107" customWidth="1"/>
    <col min="3" max="3" width="25.3828125" style="107" customWidth="1"/>
    <col min="4" max="4" width="12" style="107" customWidth="1"/>
    <col min="5" max="10" width="15.15234375" style="107" customWidth="1"/>
    <col min="11" max="16384" width="9.15234375" style="107"/>
  </cols>
  <sheetData>
    <row r="2" spans="2:8" x14ac:dyDescent="0.35">
      <c r="B2" s="116" t="s">
        <v>0</v>
      </c>
    </row>
    <row r="6" spans="2:8" ht="19.75" x14ac:dyDescent="0.45">
      <c r="B6" s="108" t="s">
        <v>1</v>
      </c>
    </row>
    <row r="8" spans="2:8" ht="14.6" thickBot="1" x14ac:dyDescent="0.4">
      <c r="B8" s="109" t="s">
        <v>2</v>
      </c>
      <c r="C8" s="109" t="s">
        <v>3</v>
      </c>
    </row>
    <row r="9" spans="2:8" ht="14.6" thickTop="1" x14ac:dyDescent="0.35">
      <c r="B9" s="107" t="s">
        <v>4</v>
      </c>
      <c r="C9" s="110" t="s">
        <v>4</v>
      </c>
    </row>
    <row r="10" spans="2:8" x14ac:dyDescent="0.35">
      <c r="B10" s="107" t="s">
        <v>5</v>
      </c>
      <c r="C10" s="110" t="s">
        <v>5</v>
      </c>
    </row>
    <row r="11" spans="2:8" x14ac:dyDescent="0.35">
      <c r="B11" s="107" t="s">
        <v>6</v>
      </c>
      <c r="C11" s="110" t="s">
        <v>7</v>
      </c>
      <c r="F11" s="110"/>
    </row>
    <row r="12" spans="2:8" x14ac:dyDescent="0.35">
      <c r="B12" s="107" t="s">
        <v>8</v>
      </c>
      <c r="C12" s="110" t="s">
        <v>8</v>
      </c>
    </row>
    <row r="13" spans="2:8" ht="14.6" thickBot="1" x14ac:dyDescent="0.4">
      <c r="B13" s="111" t="s">
        <v>9</v>
      </c>
      <c r="C13" s="112" t="s">
        <v>10</v>
      </c>
    </row>
    <row r="14" spans="2:8" ht="14.6" x14ac:dyDescent="0.4">
      <c r="H14"/>
    </row>
    <row r="15" spans="2:8" ht="14.6" thickBot="1" x14ac:dyDescent="0.4">
      <c r="B15" s="109" t="s">
        <v>11</v>
      </c>
      <c r="C15" s="109" t="s">
        <v>3</v>
      </c>
    </row>
    <row r="16" spans="2:8" ht="14.6" thickTop="1" x14ac:dyDescent="0.35">
      <c r="B16" s="107" t="s">
        <v>12</v>
      </c>
      <c r="C16" s="110" t="s">
        <v>13</v>
      </c>
    </row>
    <row r="17" spans="2:3" x14ac:dyDescent="0.35">
      <c r="B17" s="107" t="s">
        <v>14</v>
      </c>
      <c r="C17" s="110" t="s">
        <v>15</v>
      </c>
    </row>
    <row r="18" spans="2:3" x14ac:dyDescent="0.35">
      <c r="B18" s="107" t="s">
        <v>16</v>
      </c>
      <c r="C18" s="113" t="s">
        <v>17</v>
      </c>
    </row>
    <row r="19" spans="2:3" ht="14.6" thickBot="1" x14ac:dyDescent="0.4">
      <c r="B19" s="111" t="s">
        <v>18</v>
      </c>
      <c r="C19" s="112" t="s">
        <v>10</v>
      </c>
    </row>
    <row r="21" spans="2:3" ht="14.6" thickBot="1" x14ac:dyDescent="0.4">
      <c r="B21" s="109" t="s">
        <v>19</v>
      </c>
      <c r="C21" s="109" t="s">
        <v>3</v>
      </c>
    </row>
    <row r="22" spans="2:3" ht="14.6" thickTop="1" x14ac:dyDescent="0.35">
      <c r="B22" s="107" t="s">
        <v>20</v>
      </c>
      <c r="C22" s="110" t="s">
        <v>20</v>
      </c>
    </row>
    <row r="23" spans="2:3" x14ac:dyDescent="0.35">
      <c r="B23" s="107" t="s">
        <v>21</v>
      </c>
      <c r="C23" s="110" t="s">
        <v>21</v>
      </c>
    </row>
    <row r="24" spans="2:3" ht="14.6" thickBot="1" x14ac:dyDescent="0.4">
      <c r="B24" s="111" t="s">
        <v>22</v>
      </c>
      <c r="C24" s="112" t="s">
        <v>23</v>
      </c>
    </row>
    <row r="26" spans="2:3" ht="14.6" thickBot="1" x14ac:dyDescent="0.4">
      <c r="B26" s="109" t="s">
        <v>24</v>
      </c>
      <c r="C26" s="109" t="s">
        <v>3</v>
      </c>
    </row>
    <row r="27" spans="2:3" ht="15" thickTop="1" thickBot="1" x14ac:dyDescent="0.4">
      <c r="B27" s="114" t="s">
        <v>25</v>
      </c>
      <c r="C27" s="115" t="s">
        <v>26</v>
      </c>
    </row>
    <row r="29" spans="2:3" ht="14.6" thickBot="1" x14ac:dyDescent="0.4">
      <c r="B29" s="109" t="s">
        <v>27</v>
      </c>
      <c r="C29" s="109" t="s">
        <v>3</v>
      </c>
    </row>
    <row r="30" spans="2:3" ht="14.6" thickTop="1" x14ac:dyDescent="0.35">
      <c r="B30" s="107" t="s">
        <v>28</v>
      </c>
      <c r="C30" s="110" t="s">
        <v>29</v>
      </c>
    </row>
    <row r="31" spans="2:3" ht="14.6" thickBot="1" x14ac:dyDescent="0.4">
      <c r="B31" s="111" t="s">
        <v>30</v>
      </c>
      <c r="C31" s="112" t="s">
        <v>30</v>
      </c>
    </row>
    <row r="33" spans="2:11" ht="14.6" thickBot="1" x14ac:dyDescent="0.4">
      <c r="B33" s="109" t="s">
        <v>31</v>
      </c>
      <c r="C33" s="109" t="s">
        <v>3</v>
      </c>
    </row>
    <row r="34" spans="2:11" ht="14.6" thickTop="1" x14ac:dyDescent="0.35">
      <c r="B34" s="107" t="s">
        <v>32</v>
      </c>
      <c r="C34" s="762" t="s">
        <v>33</v>
      </c>
    </row>
    <row r="35" spans="2:11" x14ac:dyDescent="0.35">
      <c r="B35" s="107" t="s">
        <v>34</v>
      </c>
      <c r="C35" s="110" t="s">
        <v>35</v>
      </c>
    </row>
    <row r="36" spans="2:11" ht="14.6" thickBot="1" x14ac:dyDescent="0.4">
      <c r="B36" s="111" t="s">
        <v>36</v>
      </c>
      <c r="C36" s="112" t="s">
        <v>37</v>
      </c>
    </row>
    <row r="38" spans="2:11" x14ac:dyDescent="0.35">
      <c r="B38" s="116"/>
      <c r="C38" s="116"/>
    </row>
    <row r="39" spans="2:11" ht="14.6" thickBot="1" x14ac:dyDescent="0.4">
      <c r="B39" s="488" t="s">
        <v>38</v>
      </c>
      <c r="C39" s="117"/>
      <c r="D39" s="117"/>
      <c r="E39" s="117"/>
      <c r="F39" s="117"/>
      <c r="G39" s="117"/>
      <c r="H39" s="117"/>
      <c r="I39" s="117"/>
      <c r="J39" s="117"/>
    </row>
    <row r="40" spans="2:11" ht="15.75" customHeight="1" thickTop="1" x14ac:dyDescent="0.35">
      <c r="B40" s="764" t="s">
        <v>39</v>
      </c>
      <c r="C40" s="764"/>
      <c r="D40" s="764"/>
      <c r="E40" s="764"/>
      <c r="F40" s="764"/>
      <c r="G40" s="764"/>
      <c r="H40" s="764"/>
      <c r="I40" s="764"/>
      <c r="J40" s="764"/>
    </row>
    <row r="41" spans="2:11" x14ac:dyDescent="0.35">
      <c r="B41" s="764"/>
      <c r="C41" s="764"/>
      <c r="D41" s="764"/>
      <c r="E41" s="764"/>
      <c r="F41" s="764"/>
      <c r="G41" s="764"/>
      <c r="H41" s="764"/>
      <c r="I41" s="764"/>
      <c r="J41" s="764"/>
      <c r="K41" s="102"/>
    </row>
    <row r="42" spans="2:11" ht="14.6" x14ac:dyDescent="0.35">
      <c r="B42" s="764"/>
      <c r="C42" s="764"/>
      <c r="D42" s="764"/>
      <c r="E42" s="764"/>
      <c r="F42" s="764"/>
      <c r="G42" s="764"/>
      <c r="H42" s="764"/>
      <c r="I42" s="764"/>
      <c r="J42" s="764"/>
      <c r="K42" s="706"/>
    </row>
    <row r="43" spans="2:11" ht="14.6" x14ac:dyDescent="0.35">
      <c r="B43" s="764"/>
      <c r="C43" s="764"/>
      <c r="D43" s="764"/>
      <c r="E43" s="764"/>
      <c r="F43" s="764"/>
      <c r="G43" s="764"/>
      <c r="H43" s="764"/>
      <c r="I43" s="764"/>
      <c r="J43" s="764"/>
      <c r="K43" s="706"/>
    </row>
    <row r="44" spans="2:11" x14ac:dyDescent="0.35">
      <c r="B44" s="764"/>
      <c r="C44" s="764"/>
      <c r="D44" s="764"/>
      <c r="E44" s="764"/>
      <c r="F44" s="764"/>
      <c r="G44" s="764"/>
      <c r="H44" s="764"/>
      <c r="I44" s="764"/>
      <c r="J44" s="764"/>
      <c r="K44" s="705"/>
    </row>
    <row r="45" spans="2:11" x14ac:dyDescent="0.35">
      <c r="B45" s="764"/>
      <c r="C45" s="764"/>
      <c r="D45" s="764"/>
      <c r="E45" s="764"/>
      <c r="F45" s="764"/>
      <c r="G45" s="764"/>
      <c r="H45" s="764"/>
      <c r="I45" s="764"/>
      <c r="J45" s="764"/>
    </row>
    <row r="46" spans="2:11" x14ac:dyDescent="0.35">
      <c r="B46" s="764"/>
      <c r="C46" s="764"/>
      <c r="D46" s="764"/>
      <c r="E46" s="764"/>
      <c r="F46" s="764"/>
      <c r="G46" s="764"/>
      <c r="H46" s="764"/>
      <c r="I46" s="764"/>
      <c r="J46" s="764"/>
    </row>
    <row r="47" spans="2:11" x14ac:dyDescent="0.35">
      <c r="B47" s="764"/>
      <c r="C47" s="764"/>
      <c r="D47" s="764"/>
      <c r="E47" s="764"/>
      <c r="F47" s="764"/>
      <c r="G47" s="764"/>
      <c r="H47" s="764"/>
      <c r="I47" s="764"/>
      <c r="J47" s="764"/>
    </row>
    <row r="48" spans="2:11" x14ac:dyDescent="0.35">
      <c r="B48" s="764"/>
      <c r="C48" s="764"/>
      <c r="D48" s="764"/>
      <c r="E48" s="764"/>
      <c r="F48" s="764"/>
      <c r="G48" s="764"/>
      <c r="H48" s="764"/>
      <c r="I48" s="764"/>
      <c r="J48" s="764"/>
    </row>
    <row r="49" spans="2:10" x14ac:dyDescent="0.35">
      <c r="B49" s="764"/>
      <c r="C49" s="764"/>
      <c r="D49" s="764"/>
      <c r="E49" s="764"/>
      <c r="F49" s="764"/>
      <c r="G49" s="764"/>
      <c r="H49" s="764"/>
      <c r="I49" s="764"/>
      <c r="J49" s="764"/>
    </row>
    <row r="50" spans="2:10" x14ac:dyDescent="0.35">
      <c r="B50" s="764"/>
      <c r="C50" s="764"/>
      <c r="D50" s="764"/>
      <c r="E50" s="764"/>
      <c r="F50" s="764"/>
      <c r="G50" s="764"/>
      <c r="H50" s="764"/>
      <c r="I50" s="764"/>
      <c r="J50" s="764"/>
    </row>
    <row r="51" spans="2:10" x14ac:dyDescent="0.35">
      <c r="B51" s="764"/>
      <c r="C51" s="764"/>
      <c r="D51" s="764"/>
      <c r="E51" s="764"/>
      <c r="F51" s="764"/>
      <c r="G51" s="764"/>
      <c r="H51" s="764"/>
      <c r="I51" s="764"/>
      <c r="J51" s="764"/>
    </row>
    <row r="52" spans="2:10" x14ac:dyDescent="0.35">
      <c r="B52" s="764"/>
      <c r="C52" s="764"/>
      <c r="D52" s="764"/>
      <c r="E52" s="764"/>
      <c r="F52" s="764"/>
      <c r="G52" s="764"/>
      <c r="H52" s="764"/>
      <c r="I52" s="764"/>
      <c r="J52" s="764"/>
    </row>
    <row r="53" spans="2:10" x14ac:dyDescent="0.35">
      <c r="B53" s="764"/>
      <c r="C53" s="764"/>
      <c r="D53" s="764"/>
      <c r="E53" s="764"/>
      <c r="F53" s="764"/>
      <c r="G53" s="764"/>
      <c r="H53" s="764"/>
      <c r="I53" s="764"/>
      <c r="J53" s="764"/>
    </row>
    <row r="54" spans="2:10" x14ac:dyDescent="0.35">
      <c r="B54" s="764"/>
      <c r="C54" s="764"/>
      <c r="D54" s="764"/>
      <c r="E54" s="764"/>
      <c r="F54" s="764"/>
      <c r="G54" s="764"/>
      <c r="H54" s="764"/>
      <c r="I54" s="764"/>
      <c r="J54" s="764"/>
    </row>
    <row r="55" spans="2:10" x14ac:dyDescent="0.35">
      <c r="B55" s="764"/>
      <c r="C55" s="764"/>
      <c r="D55" s="764"/>
      <c r="E55" s="764"/>
      <c r="F55" s="764"/>
      <c r="G55" s="764"/>
      <c r="H55" s="764"/>
      <c r="I55" s="764"/>
      <c r="J55" s="764"/>
    </row>
    <row r="56" spans="2:10" x14ac:dyDescent="0.35">
      <c r="B56" s="764"/>
      <c r="C56" s="764"/>
      <c r="D56" s="764"/>
      <c r="E56" s="764"/>
      <c r="F56" s="764"/>
      <c r="G56" s="764"/>
      <c r="H56" s="764"/>
      <c r="I56" s="764"/>
      <c r="J56" s="764"/>
    </row>
    <row r="57" spans="2:10" x14ac:dyDescent="0.35">
      <c r="B57" s="764"/>
      <c r="C57" s="764"/>
      <c r="D57" s="764"/>
      <c r="E57" s="764"/>
      <c r="F57" s="764"/>
      <c r="G57" s="764"/>
      <c r="H57" s="764"/>
      <c r="I57" s="764"/>
      <c r="J57" s="764"/>
    </row>
    <row r="58" spans="2:10" x14ac:dyDescent="0.35">
      <c r="B58" s="764"/>
      <c r="C58" s="764"/>
      <c r="D58" s="764"/>
      <c r="E58" s="764"/>
      <c r="F58" s="764"/>
      <c r="G58" s="764"/>
      <c r="H58" s="764"/>
      <c r="I58" s="764"/>
      <c r="J58" s="764"/>
    </row>
    <row r="59" spans="2:10" x14ac:dyDescent="0.35">
      <c r="B59" s="764"/>
      <c r="C59" s="764"/>
      <c r="D59" s="764"/>
      <c r="E59" s="764"/>
      <c r="F59" s="764"/>
      <c r="G59" s="764"/>
      <c r="H59" s="764"/>
      <c r="I59" s="764"/>
      <c r="J59" s="764"/>
    </row>
    <row r="60" spans="2:10" x14ac:dyDescent="0.35">
      <c r="B60" s="764"/>
      <c r="C60" s="764"/>
      <c r="D60" s="764"/>
      <c r="E60" s="764"/>
      <c r="F60" s="764"/>
      <c r="G60" s="764"/>
      <c r="H60" s="764"/>
      <c r="I60" s="764"/>
      <c r="J60" s="764"/>
    </row>
    <row r="61" spans="2:10" x14ac:dyDescent="0.35">
      <c r="B61" s="764"/>
      <c r="C61" s="764"/>
      <c r="D61" s="764"/>
      <c r="E61" s="764"/>
      <c r="F61" s="764"/>
      <c r="G61" s="764"/>
      <c r="H61" s="764"/>
      <c r="I61" s="764"/>
      <c r="J61" s="764"/>
    </row>
    <row r="62" spans="2:10" x14ac:dyDescent="0.35">
      <c r="B62" s="764"/>
      <c r="C62" s="764"/>
      <c r="D62" s="764"/>
      <c r="E62" s="764"/>
      <c r="F62" s="764"/>
      <c r="G62" s="764"/>
      <c r="H62" s="764"/>
      <c r="I62" s="764"/>
      <c r="J62" s="764"/>
    </row>
    <row r="63" spans="2:10" x14ac:dyDescent="0.35">
      <c r="B63" s="764"/>
      <c r="C63" s="764"/>
      <c r="D63" s="764"/>
      <c r="E63" s="764"/>
      <c r="F63" s="764"/>
      <c r="G63" s="764"/>
      <c r="H63" s="764"/>
      <c r="I63" s="764"/>
      <c r="J63" s="764"/>
    </row>
    <row r="64" spans="2:10" x14ac:dyDescent="0.35">
      <c r="B64" s="764"/>
      <c r="C64" s="764"/>
      <c r="D64" s="764"/>
      <c r="E64" s="764"/>
      <c r="F64" s="764"/>
      <c r="G64" s="764"/>
      <c r="H64" s="764"/>
      <c r="I64" s="764"/>
      <c r="J64" s="764"/>
    </row>
    <row r="65" spans="2:10" x14ac:dyDescent="0.35">
      <c r="B65" s="764"/>
      <c r="C65" s="764"/>
      <c r="D65" s="764"/>
      <c r="E65" s="764"/>
      <c r="F65" s="764"/>
      <c r="G65" s="764"/>
      <c r="H65" s="764"/>
      <c r="I65" s="764"/>
      <c r="J65" s="764"/>
    </row>
    <row r="66" spans="2:10" x14ac:dyDescent="0.35">
      <c r="B66" s="764"/>
      <c r="C66" s="764"/>
      <c r="D66" s="764"/>
      <c r="E66" s="764"/>
      <c r="F66" s="764"/>
      <c r="G66" s="764"/>
      <c r="H66" s="764"/>
      <c r="I66" s="764"/>
      <c r="J66" s="764"/>
    </row>
    <row r="67" spans="2:10" x14ac:dyDescent="0.35">
      <c r="B67" s="764"/>
      <c r="C67" s="764"/>
      <c r="D67" s="764"/>
      <c r="E67" s="764"/>
      <c r="F67" s="764"/>
      <c r="G67" s="764"/>
      <c r="H67" s="764"/>
      <c r="I67" s="764"/>
      <c r="J67" s="764"/>
    </row>
    <row r="68" spans="2:10" x14ac:dyDescent="0.35">
      <c r="B68" s="764"/>
      <c r="C68" s="764"/>
      <c r="D68" s="764"/>
      <c r="E68" s="764"/>
      <c r="F68" s="764"/>
      <c r="G68" s="764"/>
      <c r="H68" s="764"/>
      <c r="I68" s="764"/>
      <c r="J68" s="764"/>
    </row>
    <row r="69" spans="2:10" x14ac:dyDescent="0.35">
      <c r="B69" s="764"/>
      <c r="C69" s="764"/>
      <c r="D69" s="764"/>
      <c r="E69" s="764"/>
      <c r="F69" s="764"/>
      <c r="G69" s="764"/>
      <c r="H69" s="764"/>
      <c r="I69" s="764"/>
      <c r="J69" s="764"/>
    </row>
    <row r="70" spans="2:10" x14ac:dyDescent="0.35">
      <c r="B70" s="764"/>
      <c r="C70" s="764"/>
      <c r="D70" s="764"/>
      <c r="E70" s="764"/>
      <c r="F70" s="764"/>
      <c r="G70" s="764"/>
      <c r="H70" s="764"/>
      <c r="I70" s="764"/>
      <c r="J70" s="764"/>
    </row>
    <row r="71" spans="2:10" x14ac:dyDescent="0.35">
      <c r="B71" s="764"/>
      <c r="C71" s="764"/>
      <c r="D71" s="764"/>
      <c r="E71" s="764"/>
      <c r="F71" s="764"/>
      <c r="G71" s="764"/>
      <c r="H71" s="764"/>
      <c r="I71" s="764"/>
      <c r="J71" s="764"/>
    </row>
    <row r="72" spans="2:10" x14ac:dyDescent="0.35">
      <c r="B72" s="764"/>
      <c r="C72" s="764"/>
      <c r="D72" s="764"/>
      <c r="E72" s="764"/>
      <c r="F72" s="764"/>
      <c r="G72" s="764"/>
      <c r="H72" s="764"/>
      <c r="I72" s="764"/>
      <c r="J72" s="764"/>
    </row>
    <row r="73" spans="2:10" x14ac:dyDescent="0.35">
      <c r="B73" s="764"/>
      <c r="C73" s="764"/>
      <c r="D73" s="764"/>
      <c r="E73" s="764"/>
      <c r="F73" s="764"/>
      <c r="G73" s="764"/>
      <c r="H73" s="764"/>
      <c r="I73" s="764"/>
      <c r="J73" s="764"/>
    </row>
    <row r="74" spans="2:10" x14ac:dyDescent="0.35">
      <c r="B74" s="764"/>
      <c r="C74" s="764"/>
      <c r="D74" s="764"/>
      <c r="E74" s="764"/>
      <c r="F74" s="764"/>
      <c r="G74" s="764"/>
      <c r="H74" s="764"/>
      <c r="I74" s="764"/>
      <c r="J74" s="764"/>
    </row>
    <row r="75" spans="2:10" x14ac:dyDescent="0.35">
      <c r="B75" s="764"/>
      <c r="C75" s="764"/>
      <c r="D75" s="764"/>
      <c r="E75" s="764"/>
      <c r="F75" s="764"/>
      <c r="G75" s="764"/>
      <c r="H75" s="764"/>
      <c r="I75" s="764"/>
      <c r="J75" s="764"/>
    </row>
    <row r="76" spans="2:10" ht="14.15" customHeight="1" x14ac:dyDescent="0.35">
      <c r="B76" s="765" t="s">
        <v>40</v>
      </c>
      <c r="C76" s="765"/>
      <c r="D76" s="765"/>
      <c r="E76" s="765"/>
      <c r="F76" s="765"/>
      <c r="G76" s="765"/>
      <c r="H76" s="765"/>
      <c r="I76" s="765"/>
      <c r="J76" s="765"/>
    </row>
    <row r="77" spans="2:10" ht="14.25" customHeight="1" x14ac:dyDescent="0.35">
      <c r="B77" s="765"/>
      <c r="C77" s="765"/>
      <c r="D77" s="765"/>
      <c r="E77" s="765"/>
      <c r="F77" s="765"/>
      <c r="G77" s="765"/>
      <c r="H77" s="765"/>
      <c r="I77" s="765"/>
      <c r="J77" s="765"/>
    </row>
  </sheetData>
  <mergeCells count="2">
    <mergeCell ref="B40:J75"/>
    <mergeCell ref="B76:J77"/>
  </mergeCells>
  <hyperlinks>
    <hyperlink ref="C16" location="'Employee Wellbeing'!A1" display="Employee Wellbeing" xr:uid="{7F5D46C1-8BE8-4E70-9925-D824EEB571E7}"/>
    <hyperlink ref="C22" location="'Business Integrity'!A1" display="Business Integrity" xr:uid="{154578FE-CAA6-4625-9F3A-2B907C015AEE}"/>
    <hyperlink ref="C9" location="'Energy &amp; Emissions'!A1" display="Energy and Emissions" xr:uid="{5580013C-FBF3-4D37-A294-B5BF89FD0370}"/>
    <hyperlink ref="C10" location="'Land &amp; Biodiversity'!A1" display="Land and Biodiversity" xr:uid="{5C2E805E-B3E2-42D9-A888-16B0F884EC01}"/>
    <hyperlink ref="C11" location="Water!A1" display="Water" xr:uid="{B02E6D22-3E57-4DC6-9600-10AE7E11219D}"/>
    <hyperlink ref="C12" location="'Circular Economy'!A1" display="Circular Economy" xr:uid="{B4444CC7-171E-4627-A153-6CDA9D62FC74}"/>
    <hyperlink ref="C13" location="Compliance!A1" display="Compliance" xr:uid="{336F46C6-96C7-4558-878F-9C87531D9652}"/>
    <hyperlink ref="C17" location="'Diversity &amp; Inclusion'!A1" display="Diversity &amp; Inclusion" xr:uid="{F1C47772-8821-4596-8A99-895970797970}"/>
    <hyperlink ref="C18" location="Community!A1" display="Community" xr:uid="{CF2D2A47-BF40-49E3-945F-D4EE02C5C4D5}"/>
    <hyperlink ref="C23" location="Transparency!A1" display="Transparency" xr:uid="{79F7B864-F3C7-4AB4-B436-667C76B6F546}"/>
    <hyperlink ref="C24" location="'Supply Chain'!A1" display="Supply Chain" xr:uid="{11C34320-ECF4-49A7-8ED4-453DE3B63F4D}"/>
    <hyperlink ref="C30" location="'Emissions Methodology'!A1" display="Emissions Methodology" xr:uid="{D8E24579-0DCD-4A0E-B6B2-4BB64D8B34AD}"/>
    <hyperlink ref="C27" location="Materiality!A1" display="Materiality" xr:uid="{EB9D45AB-65E5-4276-ABC6-8790B3E9B57C}"/>
    <hyperlink ref="C31" location="'Industry Associations'!A1" display="Industry Associations" xr:uid="{E10E8127-E90F-48EA-85EC-99A307E642C7}"/>
    <hyperlink ref="C35" location="UNSDG!A1" display="UNSDGs" xr:uid="{50BD5137-9EE2-4FAF-960B-2FC7CD2F7B4E}"/>
    <hyperlink ref="C19" location="Compliance!A1" display="Compliance" xr:uid="{176ED157-568F-49CF-8E0A-C2C2F43E86EB}"/>
    <hyperlink ref="C36" location="TCFD!A1" display="TCFD Index" xr:uid="{712D0C27-28EE-4751-AA64-0A45EBE8C39D}"/>
    <hyperlink ref="C34" location="'GRI Index '!A1" display="GRI Index" xr:uid="{ED7F6E42-ACD4-4B53-8BA3-E51072F15370}"/>
  </hyperlinks>
  <pageMargins left="0.70866141732283472" right="0.70866141732283472" top="0.74803149606299213" bottom="0.74803149606299213" header="0.31496062992125984" footer="0.31496062992125984"/>
  <pageSetup paperSize="9" scale="4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ABD5-7E6A-41A6-82F4-2900A3B28BA3}">
  <sheetPr>
    <pageSetUpPr fitToPage="1"/>
  </sheetPr>
  <dimension ref="B2:D27"/>
  <sheetViews>
    <sheetView showGridLines="0" zoomScaleNormal="100" workbookViewId="0">
      <selection activeCell="C3" sqref="C3"/>
    </sheetView>
  </sheetViews>
  <sheetFormatPr defaultColWidth="9.15234375" defaultRowHeight="14.15" x14ac:dyDescent="0.35"/>
  <cols>
    <col min="1" max="1" width="3.3828125" style="107" customWidth="1"/>
    <col min="2" max="2" width="76.15234375" style="107" customWidth="1"/>
    <col min="3" max="3" width="3.3828125" style="107" customWidth="1"/>
    <col min="4" max="4" width="169.84375" style="107" customWidth="1"/>
    <col min="5" max="16384" width="9.15234375" style="107"/>
  </cols>
  <sheetData>
    <row r="2" spans="2:4" x14ac:dyDescent="0.35">
      <c r="B2" s="106" t="s">
        <v>0</v>
      </c>
      <c r="C2" s="106"/>
      <c r="D2" s="106"/>
    </row>
    <row r="3" spans="2:4" x14ac:dyDescent="0.35">
      <c r="B3" s="104" t="s">
        <v>1</v>
      </c>
      <c r="C3" s="104"/>
      <c r="D3" s="104"/>
    </row>
    <row r="4" spans="2:4" x14ac:dyDescent="0.35">
      <c r="B4" s="104"/>
      <c r="C4" s="104"/>
      <c r="D4" s="104"/>
    </row>
    <row r="6" spans="2:4" ht="19.75" x14ac:dyDescent="0.45">
      <c r="B6" s="108" t="s">
        <v>36</v>
      </c>
      <c r="C6" s="108"/>
      <c r="D6" s="108"/>
    </row>
    <row r="7" spans="2:4" ht="15" customHeight="1" x14ac:dyDescent="0.45">
      <c r="B7" s="558" t="s">
        <v>1088</v>
      </c>
      <c r="C7" s="558"/>
      <c r="D7" s="108"/>
    </row>
    <row r="8" spans="2:4" ht="15" customHeight="1" x14ac:dyDescent="0.45">
      <c r="B8" s="558" t="s">
        <v>1089</v>
      </c>
      <c r="C8" s="558"/>
      <c r="D8" s="108"/>
    </row>
    <row r="10" spans="2:4" s="120" customFormat="1" ht="14.6" thickBot="1" x14ac:dyDescent="0.4">
      <c r="B10" s="121" t="s">
        <v>484</v>
      </c>
      <c r="C10" s="121"/>
      <c r="D10" s="121" t="s">
        <v>1090</v>
      </c>
    </row>
    <row r="11" spans="2:4" ht="14.6" thickTop="1" x14ac:dyDescent="0.35">
      <c r="B11" s="801" t="s">
        <v>444</v>
      </c>
      <c r="C11" s="801"/>
      <c r="D11" s="801"/>
    </row>
    <row r="12" spans="2:4" ht="135" customHeight="1" x14ac:dyDescent="0.35">
      <c r="B12" s="579" t="s">
        <v>1091</v>
      </c>
      <c r="C12" s="579"/>
      <c r="D12" s="579" t="s">
        <v>1092</v>
      </c>
    </row>
    <row r="13" spans="2:4" ht="180" customHeight="1" x14ac:dyDescent="0.35">
      <c r="B13" s="653" t="s">
        <v>1093</v>
      </c>
      <c r="C13" s="653"/>
      <c r="D13" s="653" t="s">
        <v>1094</v>
      </c>
    </row>
    <row r="14" spans="2:4" x14ac:dyDescent="0.35">
      <c r="B14" s="655" t="s">
        <v>1095</v>
      </c>
      <c r="C14" s="655"/>
      <c r="D14" s="656"/>
    </row>
    <row r="15" spans="2:4" ht="258.64999999999998" customHeight="1" x14ac:dyDescent="0.35">
      <c r="B15" s="579" t="s">
        <v>1096</v>
      </c>
      <c r="C15" s="579"/>
      <c r="D15" s="579" t="s">
        <v>1097</v>
      </c>
    </row>
    <row r="16" spans="2:4" ht="145" customHeight="1" x14ac:dyDescent="0.35">
      <c r="B16" s="579" t="s">
        <v>1098</v>
      </c>
      <c r="C16" s="579"/>
      <c r="D16" s="579" t="s">
        <v>1099</v>
      </c>
    </row>
    <row r="17" spans="2:4" ht="171.65" customHeight="1" x14ac:dyDescent="0.35">
      <c r="B17" s="653" t="s">
        <v>1100</v>
      </c>
      <c r="C17" s="653"/>
      <c r="D17" s="653" t="s">
        <v>1101</v>
      </c>
    </row>
    <row r="18" spans="2:4" x14ac:dyDescent="0.35">
      <c r="B18" s="655" t="s">
        <v>1102</v>
      </c>
      <c r="C18" s="655"/>
      <c r="D18" s="656"/>
    </row>
    <row r="19" spans="2:4" ht="125.15" customHeight="1" x14ac:dyDescent="0.35">
      <c r="B19" s="579" t="s">
        <v>1103</v>
      </c>
      <c r="C19" s="579"/>
      <c r="D19" s="579" t="s">
        <v>1104</v>
      </c>
    </row>
    <row r="20" spans="2:4" ht="37.5" customHeight="1" x14ac:dyDescent="0.35">
      <c r="B20" s="612" t="s">
        <v>1105</v>
      </c>
      <c r="C20" s="612"/>
      <c r="D20" s="614" t="s">
        <v>1106</v>
      </c>
    </row>
    <row r="21" spans="2:4" ht="208.5" customHeight="1" x14ac:dyDescent="0.35">
      <c r="B21" s="657" t="s">
        <v>1107</v>
      </c>
      <c r="C21" s="657"/>
      <c r="D21" s="657" t="s">
        <v>1108</v>
      </c>
    </row>
    <row r="22" spans="2:4" x14ac:dyDescent="0.35">
      <c r="B22" s="658" t="s">
        <v>1109</v>
      </c>
      <c r="C22" s="658"/>
      <c r="D22" s="659"/>
    </row>
    <row r="23" spans="2:4" ht="112.5" customHeight="1" x14ac:dyDescent="0.35">
      <c r="B23" s="614" t="s">
        <v>1110</v>
      </c>
      <c r="C23" s="614"/>
      <c r="D23" s="614" t="s">
        <v>1111</v>
      </c>
    </row>
    <row r="24" spans="2:4" ht="63" customHeight="1" x14ac:dyDescent="0.35">
      <c r="B24" s="614" t="s">
        <v>1112</v>
      </c>
      <c r="C24" s="614"/>
      <c r="D24" s="614" t="s">
        <v>1113</v>
      </c>
    </row>
    <row r="25" spans="2:4" ht="168" customHeight="1" x14ac:dyDescent="0.35">
      <c r="B25" s="614" t="s">
        <v>1114</v>
      </c>
      <c r="C25" s="614"/>
      <c r="D25" s="384" t="s">
        <v>1115</v>
      </c>
    </row>
    <row r="27" spans="2:4" x14ac:dyDescent="0.35">
      <c r="B27" s="184"/>
    </row>
  </sheetData>
  <mergeCells count="1">
    <mergeCell ref="B11:D11"/>
  </mergeCells>
  <pageMargins left="0.70866141732283472" right="0.70866141732283472" top="0.74803149606299213" bottom="0.74803149606299213" header="0.31496062992125984" footer="0.31496062992125984"/>
  <pageSetup paperSize="9" scale="3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6D34F-437C-4F72-9577-B8D3E0AAD9F6}">
  <sheetPr>
    <pageSetUpPr fitToPage="1"/>
  </sheetPr>
  <dimension ref="A2:G24"/>
  <sheetViews>
    <sheetView showGridLines="0" zoomScaleNormal="100" workbookViewId="0">
      <selection activeCell="D5" sqref="D5"/>
    </sheetView>
  </sheetViews>
  <sheetFormatPr defaultColWidth="9.15234375" defaultRowHeight="14.15" x14ac:dyDescent="0.35"/>
  <cols>
    <col min="1" max="1" width="3.3828125" style="107" customWidth="1"/>
    <col min="2" max="2" width="6.15234375" style="107" customWidth="1"/>
    <col min="3" max="3" width="33.15234375" style="107" customWidth="1"/>
    <col min="4" max="4" width="12.15234375" style="107" customWidth="1"/>
    <col min="5" max="5" width="154.69140625" style="573" customWidth="1"/>
    <col min="6" max="6" width="2.84375" style="573" customWidth="1"/>
    <col min="7" max="7" width="40.84375" style="107" customWidth="1"/>
    <col min="8" max="16384" width="9.15234375" style="107"/>
  </cols>
  <sheetData>
    <row r="2" spans="2:7" x14ac:dyDescent="0.35">
      <c r="B2" s="106" t="s">
        <v>0</v>
      </c>
      <c r="C2" s="106"/>
    </row>
    <row r="3" spans="2:7" x14ac:dyDescent="0.35">
      <c r="B3" s="814"/>
      <c r="C3" s="814"/>
    </row>
    <row r="4" spans="2:7" x14ac:dyDescent="0.35">
      <c r="B4" s="104"/>
      <c r="C4" s="104"/>
    </row>
    <row r="6" spans="2:7" ht="19.75" x14ac:dyDescent="0.45">
      <c r="B6" s="108" t="s">
        <v>34</v>
      </c>
      <c r="C6" s="108"/>
    </row>
    <row r="7" spans="2:7" ht="29.25" customHeight="1" x14ac:dyDescent="0.35">
      <c r="B7" s="807" t="s">
        <v>1116</v>
      </c>
      <c r="C7" s="807"/>
      <c r="D7" s="807"/>
      <c r="E7" s="807"/>
      <c r="F7" s="807"/>
      <c r="G7" s="807"/>
    </row>
    <row r="8" spans="2:7" x14ac:dyDescent="0.35">
      <c r="B8" s="215"/>
      <c r="C8" s="215"/>
      <c r="D8" s="215"/>
      <c r="E8" s="400"/>
      <c r="F8" s="400"/>
    </row>
    <row r="9" spans="2:7" ht="14.6" thickBot="1" x14ac:dyDescent="0.4">
      <c r="B9" s="660" t="s">
        <v>1117</v>
      </c>
      <c r="C9" s="661"/>
      <c r="D9" s="661"/>
      <c r="E9" s="662" t="s">
        <v>1118</v>
      </c>
      <c r="F9" s="662"/>
      <c r="G9" s="663" t="s">
        <v>1119</v>
      </c>
    </row>
    <row r="10" spans="2:7" ht="150" customHeight="1" x14ac:dyDescent="0.35">
      <c r="B10" s="664">
        <v>3</v>
      </c>
      <c r="C10" s="376" t="s">
        <v>1120</v>
      </c>
      <c r="E10" s="376" t="s">
        <v>1121</v>
      </c>
      <c r="F10" s="376"/>
      <c r="G10" s="730" t="s">
        <v>1122</v>
      </c>
    </row>
    <row r="11" spans="2:7" ht="90" customHeight="1" x14ac:dyDescent="0.35">
      <c r="B11" s="665">
        <v>5</v>
      </c>
      <c r="C11" s="384" t="s">
        <v>1123</v>
      </c>
      <c r="D11" s="393"/>
      <c r="E11" s="384" t="s">
        <v>1124</v>
      </c>
      <c r="F11" s="384"/>
      <c r="G11" s="612" t="s">
        <v>1125</v>
      </c>
    </row>
    <row r="12" spans="2:7" ht="116.15" customHeight="1" x14ac:dyDescent="0.35">
      <c r="B12" s="665">
        <v>6</v>
      </c>
      <c r="C12" s="384" t="s">
        <v>1126</v>
      </c>
      <c r="D12" s="393"/>
      <c r="E12" s="384" t="s">
        <v>1127</v>
      </c>
      <c r="F12" s="384"/>
      <c r="G12" s="612" t="s">
        <v>1128</v>
      </c>
    </row>
    <row r="13" spans="2:7" ht="127.5" customHeight="1" x14ac:dyDescent="0.35">
      <c r="B13" s="665">
        <v>7</v>
      </c>
      <c r="C13" s="384" t="s">
        <v>1129</v>
      </c>
      <c r="D13" s="393"/>
      <c r="E13" s="384" t="s">
        <v>1130</v>
      </c>
      <c r="F13" s="384"/>
      <c r="G13" s="612" t="s">
        <v>1131</v>
      </c>
    </row>
    <row r="14" spans="2:7" ht="144.65" customHeight="1" x14ac:dyDescent="0.35">
      <c r="B14" s="665">
        <v>8</v>
      </c>
      <c r="C14" s="384" t="s">
        <v>1132</v>
      </c>
      <c r="D14" s="393"/>
      <c r="E14" s="384" t="s">
        <v>1133</v>
      </c>
      <c r="F14" s="384"/>
      <c r="G14" s="731" t="s">
        <v>1134</v>
      </c>
    </row>
    <row r="15" spans="2:7" ht="172.5" customHeight="1" x14ac:dyDescent="0.35">
      <c r="B15" s="665">
        <v>10</v>
      </c>
      <c r="C15" s="384" t="s">
        <v>1135</v>
      </c>
      <c r="D15" s="393"/>
      <c r="E15" s="384" t="s">
        <v>1136</v>
      </c>
      <c r="F15" s="384"/>
      <c r="G15" s="731" t="s">
        <v>1137</v>
      </c>
    </row>
    <row r="16" spans="2:7" ht="104.15" customHeight="1" x14ac:dyDescent="0.35">
      <c r="B16" s="665">
        <v>11</v>
      </c>
      <c r="C16" s="384" t="s">
        <v>1138</v>
      </c>
      <c r="D16" s="393"/>
      <c r="E16" s="384" t="s">
        <v>1139</v>
      </c>
      <c r="F16" s="384"/>
      <c r="G16" s="614" t="s">
        <v>1140</v>
      </c>
    </row>
    <row r="17" spans="1:7" ht="128.15" customHeight="1" x14ac:dyDescent="0.35">
      <c r="B17" s="665">
        <v>12</v>
      </c>
      <c r="C17" s="384" t="s">
        <v>1141</v>
      </c>
      <c r="D17" s="393"/>
      <c r="E17" s="384" t="s">
        <v>1142</v>
      </c>
      <c r="F17" s="384"/>
      <c r="G17" s="731" t="s">
        <v>1143</v>
      </c>
    </row>
    <row r="18" spans="1:7" ht="128.15" customHeight="1" x14ac:dyDescent="0.35">
      <c r="B18" s="665">
        <v>13</v>
      </c>
      <c r="C18" s="384" t="s">
        <v>1144</v>
      </c>
      <c r="D18" s="393"/>
      <c r="E18" s="384" t="s">
        <v>1145</v>
      </c>
      <c r="F18" s="384"/>
      <c r="G18" s="731" t="s">
        <v>1146</v>
      </c>
    </row>
    <row r="19" spans="1:7" ht="85" customHeight="1" x14ac:dyDescent="0.35">
      <c r="B19" s="665">
        <v>14</v>
      </c>
      <c r="C19" s="384" t="s">
        <v>1147</v>
      </c>
      <c r="D19" s="393"/>
      <c r="E19" s="384" t="s">
        <v>1148</v>
      </c>
      <c r="F19" s="384"/>
      <c r="G19" s="612" t="s">
        <v>1128</v>
      </c>
    </row>
    <row r="20" spans="1:7" ht="85" customHeight="1" x14ac:dyDescent="0.35">
      <c r="B20" s="665">
        <v>15</v>
      </c>
      <c r="C20" s="384" t="s">
        <v>1149</v>
      </c>
      <c r="D20" s="393"/>
      <c r="E20" s="384" t="s">
        <v>1150</v>
      </c>
      <c r="F20" s="384"/>
      <c r="G20" s="612" t="s">
        <v>1151</v>
      </c>
    </row>
    <row r="21" spans="1:7" ht="90" customHeight="1" x14ac:dyDescent="0.35">
      <c r="B21" s="665">
        <v>16</v>
      </c>
      <c r="C21" s="384" t="s">
        <v>1152</v>
      </c>
      <c r="D21" s="393"/>
      <c r="E21" s="384" t="s">
        <v>1153</v>
      </c>
      <c r="F21" s="384"/>
      <c r="G21" s="731" t="s">
        <v>1154</v>
      </c>
    </row>
    <row r="22" spans="1:7" ht="90" customHeight="1" x14ac:dyDescent="0.35">
      <c r="B22" s="666">
        <v>17</v>
      </c>
      <c r="C22" s="405" t="s">
        <v>1155</v>
      </c>
      <c r="D22" s="408"/>
      <c r="E22" s="405" t="s">
        <v>1156</v>
      </c>
      <c r="F22" s="405"/>
      <c r="G22" s="732" t="s">
        <v>1157</v>
      </c>
    </row>
    <row r="23" spans="1:7" x14ac:dyDescent="0.35">
      <c r="A23" s="815"/>
      <c r="B23" s="815"/>
      <c r="C23" s="215"/>
      <c r="D23" s="606"/>
    </row>
    <row r="24" spans="1:7" x14ac:dyDescent="0.35">
      <c r="A24" s="815"/>
      <c r="B24" s="815"/>
      <c r="C24" s="215"/>
      <c r="D24" s="215"/>
    </row>
  </sheetData>
  <mergeCells count="4">
    <mergeCell ref="B3:C3"/>
    <mergeCell ref="A23:B23"/>
    <mergeCell ref="A24:B24"/>
    <mergeCell ref="B7:G7"/>
  </mergeCells>
  <pageMargins left="0.70866141732283472" right="0.70866141732283472" top="0.74803149606299213" bottom="0.74803149606299213" header="0.31496062992125984" footer="0.31496062992125984"/>
  <pageSetup paperSize="9" scale="3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E568B-6D2C-45F0-9E0E-F220CDC9B383}">
  <sheetPr>
    <tabColor rgb="FF77993C"/>
    <pageSetUpPr fitToPage="1"/>
  </sheetPr>
  <dimension ref="B2:Q44"/>
  <sheetViews>
    <sheetView showGridLines="0" zoomScaleNormal="100" workbookViewId="0">
      <selection activeCell="C4" sqref="C4"/>
    </sheetView>
  </sheetViews>
  <sheetFormatPr defaultColWidth="9.15234375" defaultRowHeight="14.15" x14ac:dyDescent="0.35"/>
  <cols>
    <col min="1" max="1" width="3.3828125" style="107" customWidth="1"/>
    <col min="2" max="2" width="72.53515625" style="107" customWidth="1"/>
    <col min="3" max="3" width="16.84375" style="107" customWidth="1"/>
    <col min="4" max="13" width="14.69140625" style="107" customWidth="1"/>
    <col min="14" max="16384" width="9.15234375" style="107"/>
  </cols>
  <sheetData>
    <row r="2" spans="2:17" x14ac:dyDescent="0.35">
      <c r="B2" s="106" t="s">
        <v>0</v>
      </c>
    </row>
    <row r="3" spans="2:17" x14ac:dyDescent="0.35">
      <c r="B3" s="104" t="s">
        <v>1</v>
      </c>
    </row>
    <row r="4" spans="2:17" x14ac:dyDescent="0.35">
      <c r="B4" s="104"/>
    </row>
    <row r="6" spans="2:17" ht="19.75" x14ac:dyDescent="0.45">
      <c r="B6" s="108" t="s">
        <v>2</v>
      </c>
    </row>
    <row r="8" spans="2:17" s="120" customFormat="1" ht="15.45" x14ac:dyDescent="0.35">
      <c r="B8" s="118" t="s">
        <v>4</v>
      </c>
      <c r="C8" s="119"/>
      <c r="D8" s="766" t="s">
        <v>41</v>
      </c>
      <c r="E8" s="766"/>
      <c r="F8" s="766"/>
      <c r="G8" s="766"/>
      <c r="H8" s="766" t="s">
        <v>42</v>
      </c>
      <c r="I8" s="766"/>
      <c r="J8" s="766" t="s">
        <v>43</v>
      </c>
      <c r="K8" s="766"/>
      <c r="L8" s="766" t="s">
        <v>44</v>
      </c>
      <c r="M8" s="766"/>
    </row>
    <row r="9" spans="2:17" s="120" customFormat="1" ht="16.3" thickBot="1" x14ac:dyDescent="0.4">
      <c r="B9" s="121"/>
      <c r="C9" s="121" t="s">
        <v>45</v>
      </c>
      <c r="D9" s="121" t="s">
        <v>46</v>
      </c>
      <c r="E9" s="121">
        <v>2021</v>
      </c>
      <c r="F9" s="121">
        <v>2022</v>
      </c>
      <c r="G9" s="121">
        <v>2023</v>
      </c>
      <c r="H9" s="121">
        <v>2022</v>
      </c>
      <c r="I9" s="121">
        <v>2023</v>
      </c>
      <c r="J9" s="122">
        <v>2022</v>
      </c>
      <c r="K9" s="121">
        <v>2023</v>
      </c>
      <c r="L9" s="121">
        <v>2022</v>
      </c>
      <c r="M9" s="121">
        <v>2023</v>
      </c>
    </row>
    <row r="10" spans="2:17" ht="14.6" thickTop="1" x14ac:dyDescent="0.35">
      <c r="B10" s="123" t="s">
        <v>47</v>
      </c>
      <c r="C10" s="124" t="s">
        <v>48</v>
      </c>
      <c r="D10" s="125">
        <f>D11+D12</f>
        <v>53430</v>
      </c>
      <c r="E10" s="126">
        <f>E11+E12</f>
        <v>59240</v>
      </c>
      <c r="F10" s="126">
        <f>F11+F12</f>
        <v>68724</v>
      </c>
      <c r="G10" s="127">
        <f>G11+G12</f>
        <v>58549</v>
      </c>
      <c r="H10" s="128">
        <f t="shared" ref="H10:I10" si="0">H11+H12</f>
        <v>1251</v>
      </c>
      <c r="I10" s="127">
        <f t="shared" si="0"/>
        <v>2250</v>
      </c>
      <c r="J10" s="128">
        <v>94294</v>
      </c>
      <c r="K10" s="127">
        <f>K11+K12</f>
        <v>70354</v>
      </c>
      <c r="L10" s="128">
        <f>L11+L12</f>
        <v>164269</v>
      </c>
      <c r="M10" s="127">
        <f t="shared" ref="M10" si="1">M11+M12</f>
        <v>131153</v>
      </c>
    </row>
    <row r="11" spans="2:17" x14ac:dyDescent="0.35">
      <c r="B11" s="129" t="s">
        <v>49</v>
      </c>
      <c r="C11" s="130" t="s">
        <v>48</v>
      </c>
      <c r="D11" s="131">
        <v>39036</v>
      </c>
      <c r="E11" s="133">
        <v>51003</v>
      </c>
      <c r="F11" s="133">
        <v>54078</v>
      </c>
      <c r="G11" s="132">
        <v>46047</v>
      </c>
      <c r="H11" s="133">
        <v>1251</v>
      </c>
      <c r="I11" s="133">
        <v>2250</v>
      </c>
      <c r="J11" s="134" t="s">
        <v>50</v>
      </c>
      <c r="K11" s="135">
        <v>67574</v>
      </c>
      <c r="L11" s="136">
        <v>146955</v>
      </c>
      <c r="M11" s="136">
        <f>G11+I11+K11</f>
        <v>115871</v>
      </c>
    </row>
    <row r="12" spans="2:17" ht="14.6" thickBot="1" x14ac:dyDescent="0.4">
      <c r="B12" s="137" t="s">
        <v>51</v>
      </c>
      <c r="C12" s="138" t="s">
        <v>48</v>
      </c>
      <c r="D12" s="139">
        <v>14394</v>
      </c>
      <c r="E12" s="140">
        <v>8237</v>
      </c>
      <c r="F12" s="140">
        <v>14646</v>
      </c>
      <c r="G12" s="141">
        <v>12502</v>
      </c>
      <c r="H12" s="140"/>
      <c r="I12" s="140"/>
      <c r="J12" s="139">
        <v>2668</v>
      </c>
      <c r="K12" s="142">
        <v>2780</v>
      </c>
      <c r="L12" s="143">
        <f t="shared" ref="L12:L17" si="2">F12+H12+J12</f>
        <v>17314</v>
      </c>
      <c r="M12" s="143">
        <f>G12+I12+K12</f>
        <v>15282</v>
      </c>
    </row>
    <row r="13" spans="2:17" x14ac:dyDescent="0.35">
      <c r="B13" s="144" t="s">
        <v>52</v>
      </c>
      <c r="C13" s="145" t="s">
        <v>53</v>
      </c>
      <c r="D13" s="146">
        <f>D14+D15</f>
        <v>5.91</v>
      </c>
      <c r="E13" s="147">
        <f>E14+E15</f>
        <v>5.38</v>
      </c>
      <c r="F13" s="147">
        <f>F14+F15</f>
        <v>6.63</v>
      </c>
      <c r="G13" s="148">
        <f>G14+G15</f>
        <v>5.6400000000000006</v>
      </c>
      <c r="H13" s="147">
        <f t="shared" ref="H13:K13" si="3">H14+H15</f>
        <v>0.09</v>
      </c>
      <c r="I13" s="148">
        <f t="shared" si="3"/>
        <v>0.16</v>
      </c>
      <c r="J13" s="147">
        <f t="shared" si="3"/>
        <v>6.83</v>
      </c>
      <c r="K13" s="148">
        <f t="shared" si="3"/>
        <v>5.16</v>
      </c>
      <c r="L13" s="147">
        <f t="shared" si="2"/>
        <v>13.55</v>
      </c>
      <c r="M13" s="149">
        <f>G13+I13+K13</f>
        <v>10.96</v>
      </c>
    </row>
    <row r="14" spans="2:17" x14ac:dyDescent="0.35">
      <c r="B14" s="150" t="s">
        <v>54</v>
      </c>
      <c r="C14" s="130" t="s">
        <v>53</v>
      </c>
      <c r="D14" s="151">
        <v>2.74</v>
      </c>
      <c r="E14" s="152">
        <v>3.59</v>
      </c>
      <c r="F14" s="671">
        <v>3.8</v>
      </c>
      <c r="G14" s="708">
        <v>3.22</v>
      </c>
      <c r="H14" s="152">
        <v>0.09</v>
      </c>
      <c r="I14" s="152">
        <v>0.16</v>
      </c>
      <c r="J14" s="151">
        <v>6.43</v>
      </c>
      <c r="K14" s="153">
        <v>4.74</v>
      </c>
      <c r="L14" s="740">
        <f>F14+H14+J14</f>
        <v>10.32</v>
      </c>
      <c r="M14" s="152">
        <f t="shared" ref="M14:M15" si="4">G14+I14+K14</f>
        <v>8.120000000000001</v>
      </c>
    </row>
    <row r="15" spans="2:17" ht="14.6" thickBot="1" x14ac:dyDescent="0.4">
      <c r="B15" s="137" t="s">
        <v>55</v>
      </c>
      <c r="C15" s="138" t="s">
        <v>53</v>
      </c>
      <c r="D15" s="155">
        <v>3.17</v>
      </c>
      <c r="E15" s="156">
        <v>1.79</v>
      </c>
      <c r="F15" s="156">
        <v>2.83</v>
      </c>
      <c r="G15" s="157">
        <v>2.42</v>
      </c>
      <c r="H15" s="156"/>
      <c r="I15" s="156"/>
      <c r="J15" s="155">
        <v>0.4</v>
      </c>
      <c r="K15" s="158">
        <v>0.42</v>
      </c>
      <c r="L15" s="159">
        <f t="shared" si="2"/>
        <v>3.23</v>
      </c>
      <c r="M15" s="160">
        <f t="shared" si="4"/>
        <v>2.84</v>
      </c>
    </row>
    <row r="16" spans="2:17" ht="15" customHeight="1" x14ac:dyDescent="0.35">
      <c r="B16" s="161" t="s">
        <v>56</v>
      </c>
      <c r="C16" s="162" t="s">
        <v>57</v>
      </c>
      <c r="D16" s="715"/>
      <c r="E16" s="163">
        <v>2287920</v>
      </c>
      <c r="F16" s="716">
        <v>4068435</v>
      </c>
      <c r="G16" s="717">
        <f>G17+G18</f>
        <v>5735472</v>
      </c>
      <c r="H16" s="164"/>
      <c r="I16" s="164"/>
      <c r="J16" s="165">
        <f>J17+J18</f>
        <v>835319</v>
      </c>
      <c r="K16" s="727">
        <f>K17+K18</f>
        <v>902199</v>
      </c>
      <c r="L16" s="709">
        <f t="shared" si="2"/>
        <v>4903754</v>
      </c>
      <c r="M16" s="710">
        <f>G16+I16+K16</f>
        <v>6637671</v>
      </c>
      <c r="N16" s="166"/>
      <c r="O16" s="166"/>
      <c r="P16" s="166"/>
      <c r="Q16" s="166"/>
    </row>
    <row r="17" spans="2:17" ht="15" customHeight="1" x14ac:dyDescent="0.35">
      <c r="B17" s="129" t="s">
        <v>58</v>
      </c>
      <c r="C17" s="130" t="s">
        <v>57</v>
      </c>
      <c r="D17" s="718"/>
      <c r="E17" s="167">
        <v>2287920</v>
      </c>
      <c r="F17" s="719">
        <v>4068435</v>
      </c>
      <c r="G17" s="720">
        <v>5709461</v>
      </c>
      <c r="H17" s="152"/>
      <c r="I17" s="152"/>
      <c r="J17" s="168">
        <v>741161</v>
      </c>
      <c r="K17" s="132">
        <v>772303</v>
      </c>
      <c r="L17" s="711">
        <f t="shared" si="2"/>
        <v>4809596</v>
      </c>
      <c r="M17" s="712">
        <f>G17+I17+K17</f>
        <v>6481764</v>
      </c>
      <c r="N17" s="166"/>
      <c r="O17" s="166"/>
      <c r="P17" s="166"/>
      <c r="Q17" s="166"/>
    </row>
    <row r="18" spans="2:17" ht="15" customHeight="1" x14ac:dyDescent="0.35">
      <c r="B18" s="129" t="s">
        <v>59</v>
      </c>
      <c r="C18" s="130" t="s">
        <v>57</v>
      </c>
      <c r="D18" s="718"/>
      <c r="E18" s="451"/>
      <c r="F18" s="451"/>
      <c r="G18" s="720">
        <v>26011</v>
      </c>
      <c r="H18" s="152"/>
      <c r="I18" s="152"/>
      <c r="J18" s="168">
        <v>94158</v>
      </c>
      <c r="K18" s="132">
        <v>129896</v>
      </c>
      <c r="L18" s="711">
        <f t="shared" ref="L18:L21" si="5">F18+H18+J18</f>
        <v>94158</v>
      </c>
      <c r="M18" s="712">
        <f t="shared" ref="M18:M21" si="6">G18+I18+K18</f>
        <v>155907</v>
      </c>
      <c r="N18" s="166"/>
      <c r="O18" s="166"/>
      <c r="P18" s="166"/>
      <c r="Q18" s="166"/>
    </row>
    <row r="19" spans="2:17" ht="15" customHeight="1" x14ac:dyDescent="0.35">
      <c r="B19" s="129" t="s">
        <v>60</v>
      </c>
      <c r="C19" s="130" t="s">
        <v>57</v>
      </c>
      <c r="D19" s="718"/>
      <c r="E19" s="451"/>
      <c r="F19" s="451"/>
      <c r="G19" s="720">
        <v>1746000</v>
      </c>
      <c r="H19" s="152"/>
      <c r="I19" s="152"/>
      <c r="J19" s="151">
        <v>0</v>
      </c>
      <c r="K19" s="132">
        <v>0</v>
      </c>
      <c r="L19" s="711">
        <f t="shared" si="5"/>
        <v>0</v>
      </c>
      <c r="M19" s="712">
        <f t="shared" si="6"/>
        <v>1746000</v>
      </c>
      <c r="N19" s="166"/>
      <c r="O19" s="166"/>
      <c r="P19" s="166"/>
      <c r="Q19" s="166"/>
    </row>
    <row r="20" spans="2:17" ht="15" customHeight="1" x14ac:dyDescent="0.35">
      <c r="B20" s="129" t="s">
        <v>61</v>
      </c>
      <c r="C20" s="130" t="s">
        <v>57</v>
      </c>
      <c r="D20" s="718"/>
      <c r="E20" s="451"/>
      <c r="F20" s="451"/>
      <c r="G20" s="720">
        <v>10618</v>
      </c>
      <c r="H20" s="152"/>
      <c r="I20" s="152"/>
      <c r="J20" s="151">
        <v>0</v>
      </c>
      <c r="K20" s="132">
        <v>0</v>
      </c>
      <c r="L20" s="711">
        <f t="shared" si="5"/>
        <v>0</v>
      </c>
      <c r="M20" s="712">
        <f t="shared" si="6"/>
        <v>10618</v>
      </c>
      <c r="N20" s="166"/>
      <c r="O20" s="166"/>
      <c r="P20" s="166"/>
      <c r="Q20" s="166"/>
    </row>
    <row r="21" spans="2:17" ht="15" customHeight="1" thickBot="1" x14ac:dyDescent="0.4">
      <c r="B21" s="111" t="s">
        <v>62</v>
      </c>
      <c r="C21" s="138" t="s">
        <v>57</v>
      </c>
      <c r="D21" s="721"/>
      <c r="E21" s="514"/>
      <c r="F21" s="514"/>
      <c r="G21" s="722">
        <f>G17-G19-G20</f>
        <v>3952843</v>
      </c>
      <c r="H21" s="156"/>
      <c r="I21" s="170"/>
      <c r="J21" s="171">
        <f>J17-J19-J20</f>
        <v>741161</v>
      </c>
      <c r="K21" s="172">
        <f>K17-K19-K20</f>
        <v>772303</v>
      </c>
      <c r="L21" s="713">
        <f t="shared" si="5"/>
        <v>741161</v>
      </c>
      <c r="M21" s="714">
        <f t="shared" si="6"/>
        <v>4725146</v>
      </c>
      <c r="N21" s="173"/>
      <c r="O21" s="166"/>
      <c r="P21" s="166"/>
      <c r="Q21" s="166"/>
    </row>
    <row r="22" spans="2:17" x14ac:dyDescent="0.35">
      <c r="B22" s="174" t="s">
        <v>63</v>
      </c>
      <c r="C22" s="145" t="s">
        <v>53</v>
      </c>
      <c r="D22" s="723"/>
      <c r="E22" s="688">
        <f t="shared" ref="E22:M22" si="7">SUM(E23:E31)</f>
        <v>1981.08</v>
      </c>
      <c r="F22" s="688">
        <f t="shared" si="7"/>
        <v>2932.86</v>
      </c>
      <c r="G22" s="724">
        <f t="shared" si="7"/>
        <v>3293.1700000000005</v>
      </c>
      <c r="H22" s="688">
        <f t="shared" si="7"/>
        <v>18.39</v>
      </c>
      <c r="I22" s="688">
        <f t="shared" si="7"/>
        <v>34.939999999999991</v>
      </c>
      <c r="J22" s="690">
        <f t="shared" si="7"/>
        <v>1.64</v>
      </c>
      <c r="K22" s="689">
        <f t="shared" si="7"/>
        <v>701.70999999999992</v>
      </c>
      <c r="L22" s="691">
        <f t="shared" si="7"/>
        <v>2952.89</v>
      </c>
      <c r="M22" s="691">
        <f t="shared" si="7"/>
        <v>4029.8199999999997</v>
      </c>
    </row>
    <row r="23" spans="2:17" x14ac:dyDescent="0.35">
      <c r="B23" s="129" t="s">
        <v>64</v>
      </c>
      <c r="C23" s="130" t="s">
        <v>53</v>
      </c>
      <c r="D23" s="725"/>
      <c r="E23" s="176">
        <v>1940</v>
      </c>
      <c r="F23" s="176">
        <v>1727</v>
      </c>
      <c r="G23" s="726">
        <v>1735</v>
      </c>
      <c r="H23" s="176">
        <v>18.37</v>
      </c>
      <c r="I23" s="176">
        <v>20.399999999999999</v>
      </c>
      <c r="J23" s="693"/>
      <c r="K23" s="694">
        <v>385</v>
      </c>
      <c r="L23" s="695">
        <f>F23+H23+J23</f>
        <v>1745.37</v>
      </c>
      <c r="M23" s="695">
        <f>G23+I23+K23</f>
        <v>2140.4</v>
      </c>
    </row>
    <row r="24" spans="2:17" x14ac:dyDescent="0.35">
      <c r="B24" s="129" t="s">
        <v>65</v>
      </c>
      <c r="C24" s="130" t="s">
        <v>53</v>
      </c>
      <c r="D24" s="725"/>
      <c r="E24" s="176"/>
      <c r="F24" s="176">
        <v>857.8</v>
      </c>
      <c r="G24" s="726">
        <v>1046.5899999999999</v>
      </c>
      <c r="H24" s="176"/>
      <c r="I24" s="176">
        <v>12.12</v>
      </c>
      <c r="J24" s="693"/>
      <c r="K24" s="694">
        <v>299.14999999999998</v>
      </c>
      <c r="L24" s="695">
        <f t="shared" ref="L24:L30" si="8">F24+H24+J24</f>
        <v>857.8</v>
      </c>
      <c r="M24" s="695">
        <f t="shared" ref="M24:M30" si="9">G24+I24+K24</f>
        <v>1357.8599999999997</v>
      </c>
    </row>
    <row r="25" spans="2:17" x14ac:dyDescent="0.35">
      <c r="B25" s="129" t="s">
        <v>66</v>
      </c>
      <c r="C25" s="130" t="s">
        <v>53</v>
      </c>
      <c r="D25" s="725"/>
      <c r="E25" s="176"/>
      <c r="F25" s="176">
        <v>91.34</v>
      </c>
      <c r="G25" s="726">
        <v>164.52</v>
      </c>
      <c r="H25" s="176"/>
      <c r="I25" s="176">
        <v>1.8</v>
      </c>
      <c r="J25" s="693"/>
      <c r="K25" s="694">
        <v>1.42</v>
      </c>
      <c r="L25" s="695">
        <f t="shared" si="8"/>
        <v>91.34</v>
      </c>
      <c r="M25" s="695">
        <f t="shared" si="9"/>
        <v>167.74</v>
      </c>
    </row>
    <row r="26" spans="2:17" x14ac:dyDescent="0.35">
      <c r="B26" s="129" t="s">
        <v>67</v>
      </c>
      <c r="C26" s="130" t="s">
        <v>53</v>
      </c>
      <c r="D26" s="725"/>
      <c r="E26" s="176">
        <v>1.0900000000000001</v>
      </c>
      <c r="F26" s="176">
        <v>1.3</v>
      </c>
      <c r="G26" s="726">
        <v>1.1100000000000001</v>
      </c>
      <c r="H26" s="176">
        <v>0.02</v>
      </c>
      <c r="I26" s="176">
        <v>0.04</v>
      </c>
      <c r="J26" s="693">
        <v>1.64</v>
      </c>
      <c r="K26" s="694">
        <v>1.22</v>
      </c>
      <c r="L26" s="695">
        <f t="shared" si="8"/>
        <v>2.96</v>
      </c>
      <c r="M26" s="695">
        <f t="shared" si="9"/>
        <v>2.37</v>
      </c>
    </row>
    <row r="27" spans="2:17" x14ac:dyDescent="0.35">
      <c r="B27" s="129" t="s">
        <v>68</v>
      </c>
      <c r="C27" s="130" t="s">
        <v>53</v>
      </c>
      <c r="D27" s="725"/>
      <c r="E27" s="176"/>
      <c r="F27" s="176">
        <v>20.100000000000001</v>
      </c>
      <c r="G27" s="726">
        <v>14.76</v>
      </c>
      <c r="H27" s="176"/>
      <c r="I27" s="176"/>
      <c r="J27" s="693"/>
      <c r="K27" s="694">
        <v>11.04</v>
      </c>
      <c r="L27" s="695">
        <f t="shared" si="8"/>
        <v>20.100000000000001</v>
      </c>
      <c r="M27" s="695">
        <f t="shared" si="9"/>
        <v>25.799999999999997</v>
      </c>
    </row>
    <row r="28" spans="2:17" x14ac:dyDescent="0.35">
      <c r="B28" s="129" t="s">
        <v>69</v>
      </c>
      <c r="C28" s="130" t="s">
        <v>53</v>
      </c>
      <c r="D28" s="175"/>
      <c r="E28" s="176">
        <v>39.93</v>
      </c>
      <c r="F28" s="176">
        <v>37.75</v>
      </c>
      <c r="G28" s="692">
        <v>45.91</v>
      </c>
      <c r="H28" s="176"/>
      <c r="I28" s="176"/>
      <c r="J28" s="693"/>
      <c r="K28" s="694"/>
      <c r="L28" s="695">
        <f t="shared" si="8"/>
        <v>37.75</v>
      </c>
      <c r="M28" s="695">
        <f t="shared" si="9"/>
        <v>45.91</v>
      </c>
    </row>
    <row r="29" spans="2:17" x14ac:dyDescent="0.35">
      <c r="B29" s="129" t="s">
        <v>70</v>
      </c>
      <c r="C29" s="130" t="s">
        <v>53</v>
      </c>
      <c r="D29" s="175"/>
      <c r="E29" s="176">
        <v>0.06</v>
      </c>
      <c r="F29" s="176">
        <v>2.97</v>
      </c>
      <c r="G29" s="692">
        <v>2.82</v>
      </c>
      <c r="H29" s="176"/>
      <c r="I29" s="176"/>
      <c r="J29" s="693"/>
      <c r="K29" s="694"/>
      <c r="L29" s="695">
        <f t="shared" si="8"/>
        <v>2.97</v>
      </c>
      <c r="M29" s="695">
        <f t="shared" si="9"/>
        <v>2.82</v>
      </c>
    </row>
    <row r="30" spans="2:17" x14ac:dyDescent="0.35">
      <c r="B30" s="129" t="s">
        <v>71</v>
      </c>
      <c r="C30" s="130" t="s">
        <v>53</v>
      </c>
      <c r="D30" s="175"/>
      <c r="E30" s="176"/>
      <c r="F30" s="176">
        <v>20.62</v>
      </c>
      <c r="G30" s="692">
        <v>20.03</v>
      </c>
      <c r="H30" s="176"/>
      <c r="I30" s="176">
        <v>0.57999999999999996</v>
      </c>
      <c r="J30" s="693"/>
      <c r="K30" s="694">
        <v>3.88</v>
      </c>
      <c r="L30" s="695">
        <f t="shared" si="8"/>
        <v>20.62</v>
      </c>
      <c r="M30" s="695">
        <f t="shared" si="9"/>
        <v>24.49</v>
      </c>
    </row>
    <row r="31" spans="2:17" ht="14.6" thickBot="1" x14ac:dyDescent="0.4">
      <c r="B31" s="137" t="s">
        <v>72</v>
      </c>
      <c r="C31" s="138" t="s">
        <v>53</v>
      </c>
      <c r="D31" s="177"/>
      <c r="E31" s="696"/>
      <c r="F31" s="696">
        <v>173.98</v>
      </c>
      <c r="G31" s="697">
        <v>262.43</v>
      </c>
      <c r="H31" s="696"/>
      <c r="I31" s="696"/>
      <c r="J31" s="698"/>
      <c r="K31" s="699"/>
      <c r="L31" s="700">
        <f>F31+H31+J31</f>
        <v>173.98</v>
      </c>
      <c r="M31" s="700">
        <f>G31+I31+K31</f>
        <v>262.43</v>
      </c>
    </row>
    <row r="32" spans="2:17" x14ac:dyDescent="0.35">
      <c r="B32" s="178" t="s">
        <v>73</v>
      </c>
      <c r="C32" s="130" t="s">
        <v>74</v>
      </c>
      <c r="D32" s="179"/>
      <c r="E32" s="176">
        <f>(E14+E23)/Transparency!D21</f>
        <v>0.59850649750569684</v>
      </c>
      <c r="F32" s="176">
        <f>(F14+F23)/Transparency!E21</f>
        <v>0.49891902798996857</v>
      </c>
      <c r="G32" s="176">
        <f>(G14+G23)/Transparency!F21</f>
        <v>0.40711542064830425</v>
      </c>
      <c r="H32" s="176">
        <f>(H14+H23)/Transparency!G21</f>
        <v>0.16766575840145323</v>
      </c>
      <c r="I32" s="176">
        <f>(I14+I23)/Transparency!H21</f>
        <v>0.15730680948737569</v>
      </c>
      <c r="J32" s="176"/>
      <c r="K32" s="176">
        <f>(K14+K23)/Transparency!J21</f>
        <v>0.25942887572389006</v>
      </c>
      <c r="L32" s="176">
        <f>(L14+L23)/Transparency!K21</f>
        <v>0.33571524179207218</v>
      </c>
      <c r="M32" s="176">
        <f>(M14+M23)/Transparency!L21</f>
        <v>0.36399552739470742</v>
      </c>
    </row>
    <row r="33" spans="2:13" x14ac:dyDescent="0.35">
      <c r="B33" s="180"/>
      <c r="C33" s="145"/>
      <c r="D33" s="181"/>
      <c r="E33" s="182"/>
      <c r="F33" s="182"/>
      <c r="G33" s="120"/>
      <c r="H33" s="182"/>
      <c r="I33" s="182"/>
      <c r="J33" s="182"/>
      <c r="K33" s="182"/>
      <c r="L33" s="120"/>
      <c r="M33" s="120"/>
    </row>
    <row r="34" spans="2:13" x14ac:dyDescent="0.35">
      <c r="B34" s="24" t="s">
        <v>75</v>
      </c>
      <c r="C34" s="145"/>
      <c r="D34" s="181"/>
      <c r="E34" s="182"/>
      <c r="F34" s="182"/>
      <c r="G34" s="120"/>
      <c r="H34" s="182"/>
      <c r="I34" s="182"/>
      <c r="J34" s="180"/>
      <c r="K34" s="182"/>
      <c r="L34" s="120"/>
      <c r="M34" s="120"/>
    </row>
    <row r="35" spans="2:13" x14ac:dyDescent="0.35">
      <c r="B35" s="24" t="s">
        <v>76</v>
      </c>
      <c r="C35" s="145"/>
      <c r="D35" s="181"/>
      <c r="E35" s="182"/>
      <c r="F35" s="182"/>
      <c r="G35" s="120"/>
      <c r="H35" s="182"/>
      <c r="I35" s="182"/>
      <c r="J35" s="180"/>
      <c r="K35" s="182"/>
      <c r="L35" s="120"/>
      <c r="M35" s="120"/>
    </row>
    <row r="36" spans="2:13" x14ac:dyDescent="0.35">
      <c r="B36" s="183" t="s">
        <v>77</v>
      </c>
      <c r="D36" s="120"/>
      <c r="E36" s="120"/>
      <c r="F36" s="120"/>
      <c r="G36" s="120"/>
      <c r="H36" s="120"/>
      <c r="I36" s="120"/>
      <c r="J36" s="120"/>
      <c r="K36" s="120"/>
      <c r="L36" s="120"/>
      <c r="M36" s="120"/>
    </row>
    <row r="37" spans="2:13" x14ac:dyDescent="0.35">
      <c r="B37" s="183" t="s">
        <v>78</v>
      </c>
    </row>
    <row r="38" spans="2:13" x14ac:dyDescent="0.35">
      <c r="B38" s="183" t="s">
        <v>79</v>
      </c>
    </row>
    <row r="39" spans="2:13" x14ac:dyDescent="0.35">
      <c r="B39" s="183" t="s">
        <v>80</v>
      </c>
    </row>
    <row r="40" spans="2:13" x14ac:dyDescent="0.35">
      <c r="B40" s="183" t="s">
        <v>81</v>
      </c>
    </row>
    <row r="41" spans="2:13" x14ac:dyDescent="0.35">
      <c r="B41" s="184" t="s">
        <v>82</v>
      </c>
    </row>
    <row r="43" spans="2:13" x14ac:dyDescent="0.35">
      <c r="B43" s="116" t="s">
        <v>83</v>
      </c>
    </row>
    <row r="44" spans="2:13" ht="33" customHeight="1" x14ac:dyDescent="0.35">
      <c r="B44" s="767" t="s">
        <v>84</v>
      </c>
      <c r="C44" s="767"/>
      <c r="D44" s="767"/>
      <c r="E44" s="767"/>
      <c r="F44" s="767"/>
      <c r="G44" s="767"/>
      <c r="H44" s="767"/>
      <c r="I44" s="767"/>
      <c r="J44" s="767"/>
      <c r="K44" s="767"/>
      <c r="L44" s="767"/>
      <c r="M44" s="767"/>
    </row>
  </sheetData>
  <mergeCells count="5">
    <mergeCell ref="L8:M8"/>
    <mergeCell ref="B44:M44"/>
    <mergeCell ref="D8:G8"/>
    <mergeCell ref="H8:I8"/>
    <mergeCell ref="J8:K8"/>
  </mergeCells>
  <pageMargins left="0.70866141732283472" right="0.70866141732283472" top="0.74803149606299213" bottom="0.74803149606299213" header="0.31496062992125984" footer="0.31496062992125984"/>
  <pageSetup paperSize="9" scale="33" orientation="portrait" r:id="rId1"/>
  <ignoredErrors>
    <ignoredError sqref="L22:M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EE9B8-D50C-40ED-831B-05FA0CFA0871}">
  <sheetPr>
    <tabColor rgb="FF77993C"/>
    <pageSetUpPr fitToPage="1"/>
  </sheetPr>
  <dimension ref="B2:M19"/>
  <sheetViews>
    <sheetView showGridLines="0" zoomScaleNormal="100" workbookViewId="0">
      <selection activeCell="B16" sqref="B16"/>
    </sheetView>
  </sheetViews>
  <sheetFormatPr defaultColWidth="9.15234375" defaultRowHeight="14.15" x14ac:dyDescent="0.35"/>
  <cols>
    <col min="1" max="1" width="3.3828125" style="107" customWidth="1"/>
    <col min="2" max="2" width="72.53515625" style="107" customWidth="1"/>
    <col min="3" max="3" width="16.84375" style="107" customWidth="1"/>
    <col min="4" max="12" width="14.69140625" style="107" customWidth="1"/>
    <col min="13" max="16384" width="9.15234375" style="107"/>
  </cols>
  <sheetData>
    <row r="2" spans="2:13" x14ac:dyDescent="0.35">
      <c r="B2" s="106" t="s">
        <v>0</v>
      </c>
    </row>
    <row r="3" spans="2:13" x14ac:dyDescent="0.35">
      <c r="B3" s="104" t="s">
        <v>1</v>
      </c>
    </row>
    <row r="4" spans="2:13" x14ac:dyDescent="0.35">
      <c r="B4" s="104"/>
    </row>
    <row r="6" spans="2:13" ht="19.75" x14ac:dyDescent="0.45">
      <c r="B6" s="108" t="s">
        <v>2</v>
      </c>
    </row>
    <row r="8" spans="2:13" s="120" customFormat="1" ht="15.45" x14ac:dyDescent="0.35">
      <c r="B8" s="118" t="s">
        <v>5</v>
      </c>
      <c r="C8" s="119"/>
      <c r="D8" s="766" t="s">
        <v>41</v>
      </c>
      <c r="E8" s="766"/>
      <c r="F8" s="766"/>
      <c r="G8" s="766" t="s">
        <v>42</v>
      </c>
      <c r="H8" s="766"/>
      <c r="I8" s="766" t="s">
        <v>43</v>
      </c>
      <c r="J8" s="766"/>
      <c r="K8" s="766" t="s">
        <v>44</v>
      </c>
      <c r="L8" s="766"/>
    </row>
    <row r="9" spans="2:13"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3" ht="14.6" thickTop="1" x14ac:dyDescent="0.35">
      <c r="B10" s="185" t="s">
        <v>85</v>
      </c>
      <c r="C10" s="145" t="s">
        <v>86</v>
      </c>
      <c r="D10" s="186">
        <v>752.92</v>
      </c>
      <c r="E10" s="187">
        <v>603.85</v>
      </c>
      <c r="F10" s="188">
        <v>596.36</v>
      </c>
      <c r="G10" s="189" t="s">
        <v>87</v>
      </c>
      <c r="H10" s="189">
        <v>36</v>
      </c>
      <c r="I10" s="186" t="s">
        <v>88</v>
      </c>
      <c r="J10" s="190" t="s">
        <v>88</v>
      </c>
      <c r="K10" s="191">
        <v>635.85</v>
      </c>
      <c r="L10" s="192">
        <f>F10+H10</f>
        <v>632.36</v>
      </c>
      <c r="M10" s="120"/>
    </row>
    <row r="11" spans="2:13" x14ac:dyDescent="0.35">
      <c r="B11" s="150" t="s">
        <v>89</v>
      </c>
      <c r="C11" s="130" t="s">
        <v>86</v>
      </c>
      <c r="D11" s="193">
        <v>752.92</v>
      </c>
      <c r="E11" s="194">
        <v>603.85</v>
      </c>
      <c r="F11" s="195">
        <v>596.36</v>
      </c>
      <c r="G11" s="196">
        <v>32</v>
      </c>
      <c r="H11" s="196">
        <v>36</v>
      </c>
      <c r="I11" s="193" t="s">
        <v>88</v>
      </c>
      <c r="J11" s="197" t="s">
        <v>88</v>
      </c>
      <c r="K11" s="198">
        <f>E11+G11</f>
        <v>635.85</v>
      </c>
      <c r="L11" s="199">
        <f>F11+H11</f>
        <v>632.36</v>
      </c>
      <c r="M11" s="120"/>
    </row>
    <row r="12" spans="2:13" x14ac:dyDescent="0.35">
      <c r="B12" s="150" t="s">
        <v>90</v>
      </c>
      <c r="C12" s="130" t="s">
        <v>86</v>
      </c>
      <c r="D12" s="193">
        <v>733.6</v>
      </c>
      <c r="E12" s="194">
        <v>494.48</v>
      </c>
      <c r="F12" s="195">
        <v>420.47</v>
      </c>
      <c r="G12" s="196">
        <v>32</v>
      </c>
      <c r="H12" s="196">
        <v>36</v>
      </c>
      <c r="I12" s="193" t="s">
        <v>88</v>
      </c>
      <c r="J12" s="197" t="s">
        <v>88</v>
      </c>
      <c r="K12" s="198">
        <f>E12+G12</f>
        <v>526.48</v>
      </c>
      <c r="L12" s="199">
        <f t="shared" ref="L12:L13" si="0">F12+H12</f>
        <v>456.47</v>
      </c>
      <c r="M12" s="120"/>
    </row>
    <row r="13" spans="2:13" x14ac:dyDescent="0.35">
      <c r="B13" s="200" t="s">
        <v>91</v>
      </c>
      <c r="C13" s="145" t="s">
        <v>86</v>
      </c>
      <c r="D13" s="201">
        <v>53.15</v>
      </c>
      <c r="E13" s="202">
        <v>163.66999999999999</v>
      </c>
      <c r="F13" s="203">
        <v>198.61</v>
      </c>
      <c r="G13" s="189">
        <v>32</v>
      </c>
      <c r="H13" s="189">
        <v>36</v>
      </c>
      <c r="I13" s="201" t="s">
        <v>88</v>
      </c>
      <c r="J13" s="204" t="s">
        <v>88</v>
      </c>
      <c r="K13" s="198">
        <f>E13+G13</f>
        <v>195.67</v>
      </c>
      <c r="L13" s="199">
        <f t="shared" si="0"/>
        <v>234.61</v>
      </c>
      <c r="M13" s="120"/>
    </row>
    <row r="14" spans="2:13" ht="14.6" thickBot="1" x14ac:dyDescent="0.4">
      <c r="B14" s="205" t="s">
        <v>92</v>
      </c>
      <c r="C14" s="206" t="s">
        <v>86</v>
      </c>
      <c r="D14" s="207">
        <v>752.92</v>
      </c>
      <c r="E14" s="208">
        <v>603.85</v>
      </c>
      <c r="F14" s="209">
        <f>F10</f>
        <v>596.36</v>
      </c>
      <c r="G14" s="210">
        <v>32</v>
      </c>
      <c r="H14" s="210">
        <v>36</v>
      </c>
      <c r="I14" s="207" t="s">
        <v>88</v>
      </c>
      <c r="J14" s="211" t="s">
        <v>88</v>
      </c>
      <c r="K14" s="212">
        <f>E14+G14</f>
        <v>635.85</v>
      </c>
      <c r="L14" s="213">
        <f>F14+H14</f>
        <v>632.36</v>
      </c>
      <c r="M14" s="120"/>
    </row>
    <row r="15" spans="2:13" x14ac:dyDescent="0.35">
      <c r="B15" s="200"/>
      <c r="C15" s="145"/>
      <c r="D15" s="182"/>
      <c r="F15" s="214"/>
      <c r="G15" s="214"/>
      <c r="H15" s="214"/>
      <c r="I15" s="214"/>
      <c r="J15" s="215"/>
      <c r="L15" s="120"/>
    </row>
    <row r="16" spans="2:13" x14ac:dyDescent="0.35">
      <c r="B16" s="104" t="s">
        <v>93</v>
      </c>
    </row>
    <row r="17" spans="2:12" x14ac:dyDescent="0.35">
      <c r="B17" s="183" t="s">
        <v>94</v>
      </c>
      <c r="D17" s="120"/>
      <c r="E17" s="120"/>
      <c r="F17" s="120"/>
      <c r="G17" s="120"/>
      <c r="H17" s="120"/>
      <c r="I17" s="120"/>
      <c r="J17" s="120"/>
      <c r="K17" s="120"/>
      <c r="L17" s="120"/>
    </row>
    <row r="18" spans="2:12" x14ac:dyDescent="0.35">
      <c r="B18" s="183" t="s">
        <v>95</v>
      </c>
    </row>
    <row r="19" spans="2:12" x14ac:dyDescent="0.35">
      <c r="B19"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4D9FA-3A16-49D1-B421-40B8810D453A}">
  <sheetPr>
    <tabColor rgb="FF77993C"/>
    <pageSetUpPr fitToPage="1"/>
  </sheetPr>
  <dimension ref="B2:L62"/>
  <sheetViews>
    <sheetView showGridLines="0" zoomScaleNormal="100" workbookViewId="0">
      <selection activeCell="C6" sqref="C6"/>
    </sheetView>
  </sheetViews>
  <sheetFormatPr defaultColWidth="9.15234375" defaultRowHeight="14.15" x14ac:dyDescent="0.35"/>
  <cols>
    <col min="1" max="1" width="3.3828125" style="107" customWidth="1"/>
    <col min="2" max="2" width="72.53515625"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2</v>
      </c>
    </row>
    <row r="8" spans="2:12" s="120" customFormat="1" ht="15.45" x14ac:dyDescent="0.35">
      <c r="B8" s="118" t="s">
        <v>6</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216" t="s">
        <v>96</v>
      </c>
      <c r="C10" s="124" t="s">
        <v>97</v>
      </c>
      <c r="D10" s="186">
        <v>12269</v>
      </c>
      <c r="E10" s="187">
        <v>14074</v>
      </c>
      <c r="F10" s="188">
        <v>13380</v>
      </c>
      <c r="G10" s="217"/>
      <c r="H10" s="217"/>
      <c r="I10" s="186"/>
      <c r="J10" s="190"/>
      <c r="K10" s="218">
        <f>E10</f>
        <v>14074</v>
      </c>
      <c r="L10" s="219">
        <f>F10</f>
        <v>13380</v>
      </c>
    </row>
    <row r="11" spans="2:12" x14ac:dyDescent="0.35">
      <c r="B11" s="220" t="s">
        <v>98</v>
      </c>
      <c r="C11" s="130"/>
      <c r="D11" s="221"/>
      <c r="E11" s="222"/>
      <c r="F11" s="223"/>
      <c r="G11" s="224"/>
      <c r="H11" s="224"/>
      <c r="I11" s="221"/>
      <c r="J11" s="225"/>
      <c r="K11" s="226"/>
      <c r="L11" s="227"/>
    </row>
    <row r="12" spans="2:12" x14ac:dyDescent="0.35">
      <c r="B12" s="150" t="s">
        <v>99</v>
      </c>
      <c r="C12" s="130"/>
      <c r="D12" s="193"/>
      <c r="E12" s="194"/>
      <c r="F12" s="195">
        <v>8881</v>
      </c>
      <c r="G12" s="196"/>
      <c r="H12" s="196"/>
      <c r="I12" s="193"/>
      <c r="J12" s="197"/>
      <c r="K12" s="198"/>
      <c r="L12" s="199">
        <f>F12</f>
        <v>8881</v>
      </c>
    </row>
    <row r="13" spans="2:12" x14ac:dyDescent="0.35">
      <c r="B13" s="150" t="s">
        <v>100</v>
      </c>
      <c r="C13" s="130"/>
      <c r="D13" s="193"/>
      <c r="E13" s="194"/>
      <c r="F13" s="195">
        <v>2768</v>
      </c>
      <c r="G13" s="196"/>
      <c r="H13" s="196"/>
      <c r="I13" s="193"/>
      <c r="J13" s="197"/>
      <c r="K13" s="198"/>
      <c r="L13" s="199">
        <f>F13</f>
        <v>2768</v>
      </c>
    </row>
    <row r="14" spans="2:12" x14ac:dyDescent="0.35">
      <c r="B14" s="150" t="s">
        <v>101</v>
      </c>
      <c r="C14" s="130"/>
      <c r="D14" s="193"/>
      <c r="E14" s="194"/>
      <c r="F14" s="228">
        <v>0</v>
      </c>
      <c r="G14" s="196"/>
      <c r="H14" s="196"/>
      <c r="I14" s="193"/>
      <c r="J14" s="197"/>
      <c r="K14" s="198"/>
      <c r="L14" s="199">
        <f>F14</f>
        <v>0</v>
      </c>
    </row>
    <row r="15" spans="2:12" x14ac:dyDescent="0.35">
      <c r="B15" s="150" t="s">
        <v>102</v>
      </c>
      <c r="C15" s="130"/>
      <c r="D15" s="193"/>
      <c r="E15" s="194"/>
      <c r="F15" s="195">
        <v>31.99</v>
      </c>
      <c r="G15" s="196"/>
      <c r="H15" s="196"/>
      <c r="I15" s="193"/>
      <c r="J15" s="197"/>
      <c r="K15" s="198"/>
      <c r="L15" s="199">
        <f t="shared" ref="L15:L23" si="0">F15</f>
        <v>31.99</v>
      </c>
    </row>
    <row r="16" spans="2:12" x14ac:dyDescent="0.35">
      <c r="B16" s="150" t="s">
        <v>103</v>
      </c>
      <c r="C16" s="130"/>
      <c r="D16" s="193"/>
      <c r="E16" s="194"/>
      <c r="F16" s="195">
        <v>1700</v>
      </c>
      <c r="G16" s="196"/>
      <c r="H16" s="196"/>
      <c r="I16" s="193"/>
      <c r="J16" s="197"/>
      <c r="K16" s="198"/>
      <c r="L16" s="199">
        <f t="shared" si="0"/>
        <v>1700</v>
      </c>
    </row>
    <row r="17" spans="2:12" x14ac:dyDescent="0.35">
      <c r="B17" s="229" t="s">
        <v>104</v>
      </c>
      <c r="C17" s="130"/>
      <c r="D17" s="230"/>
      <c r="E17" s="231"/>
      <c r="F17" s="232">
        <f>SUM(F18:F22)</f>
        <v>5613.87</v>
      </c>
      <c r="G17" s="233"/>
      <c r="H17" s="233"/>
      <c r="I17" s="230"/>
      <c r="J17" s="234"/>
      <c r="K17" s="235"/>
      <c r="L17" s="199">
        <f t="shared" si="0"/>
        <v>5613.87</v>
      </c>
    </row>
    <row r="18" spans="2:12" x14ac:dyDescent="0.35">
      <c r="B18" s="150" t="s">
        <v>99</v>
      </c>
      <c r="C18" s="130"/>
      <c r="D18" s="193"/>
      <c r="E18" s="194"/>
      <c r="F18" s="195">
        <v>2710</v>
      </c>
      <c r="G18" s="196"/>
      <c r="H18" s="196"/>
      <c r="I18" s="193"/>
      <c r="J18" s="197"/>
      <c r="K18" s="198"/>
      <c r="L18" s="199">
        <f t="shared" si="0"/>
        <v>2710</v>
      </c>
    </row>
    <row r="19" spans="2:12" x14ac:dyDescent="0.35">
      <c r="B19" s="150" t="s">
        <v>100</v>
      </c>
      <c r="C19" s="130"/>
      <c r="D19" s="193"/>
      <c r="E19" s="194"/>
      <c r="F19" s="195">
        <v>2724</v>
      </c>
      <c r="G19" s="196"/>
      <c r="H19" s="196"/>
      <c r="I19" s="193"/>
      <c r="J19" s="197"/>
      <c r="K19" s="198"/>
      <c r="L19" s="199">
        <f t="shared" si="0"/>
        <v>2724</v>
      </c>
    </row>
    <row r="20" spans="2:12" x14ac:dyDescent="0.35">
      <c r="B20" s="150" t="s">
        <v>101</v>
      </c>
      <c r="C20" s="130"/>
      <c r="D20" s="193"/>
      <c r="E20" s="194"/>
      <c r="F20" s="195">
        <v>0</v>
      </c>
      <c r="G20" s="196"/>
      <c r="H20" s="196"/>
      <c r="I20" s="193"/>
      <c r="J20" s="197"/>
      <c r="K20" s="198"/>
      <c r="L20" s="199">
        <f t="shared" si="0"/>
        <v>0</v>
      </c>
    </row>
    <row r="21" spans="2:12" x14ac:dyDescent="0.35">
      <c r="B21" s="150" t="s">
        <v>102</v>
      </c>
      <c r="C21" s="130"/>
      <c r="D21" s="193"/>
      <c r="E21" s="194"/>
      <c r="F21" s="195">
        <v>7.87</v>
      </c>
      <c r="G21" s="196"/>
      <c r="H21" s="196"/>
      <c r="I21" s="193"/>
      <c r="J21" s="197"/>
      <c r="K21" s="198"/>
      <c r="L21" s="199">
        <f t="shared" si="0"/>
        <v>7.87</v>
      </c>
    </row>
    <row r="22" spans="2:12" x14ac:dyDescent="0.35">
      <c r="B22" s="150" t="s">
        <v>103</v>
      </c>
      <c r="C22" s="130"/>
      <c r="D22" s="193"/>
      <c r="E22" s="194"/>
      <c r="F22" s="195">
        <v>172</v>
      </c>
      <c r="G22" s="196"/>
      <c r="H22" s="196"/>
      <c r="I22" s="193"/>
      <c r="J22" s="197"/>
      <c r="K22" s="198"/>
      <c r="L22" s="199">
        <f t="shared" si="0"/>
        <v>172</v>
      </c>
    </row>
    <row r="23" spans="2:12" x14ac:dyDescent="0.35">
      <c r="B23" s="220" t="s">
        <v>105</v>
      </c>
      <c r="C23" s="130"/>
      <c r="D23" s="193"/>
      <c r="E23" s="194"/>
      <c r="F23" s="236">
        <v>2873</v>
      </c>
      <c r="G23" s="196"/>
      <c r="H23" s="196"/>
      <c r="I23" s="193"/>
      <c r="J23" s="197"/>
      <c r="K23" s="198"/>
      <c r="L23" s="199">
        <f t="shared" si="0"/>
        <v>2873</v>
      </c>
    </row>
    <row r="24" spans="2:12" ht="14.6" thickBot="1" x14ac:dyDescent="0.4">
      <c r="B24" s="237" t="s">
        <v>106</v>
      </c>
      <c r="C24" s="138"/>
      <c r="D24" s="238"/>
      <c r="E24" s="239"/>
      <c r="F24" s="240">
        <v>10507</v>
      </c>
      <c r="G24" s="241"/>
      <c r="H24" s="241"/>
      <c r="I24" s="238"/>
      <c r="J24" s="242"/>
      <c r="K24" s="243"/>
      <c r="L24" s="244">
        <f>F24</f>
        <v>10507</v>
      </c>
    </row>
    <row r="25" spans="2:12" ht="14.6" thickBot="1" x14ac:dyDescent="0.4">
      <c r="B25" s="245" t="s">
        <v>107</v>
      </c>
      <c r="C25" s="145" t="s">
        <v>97</v>
      </c>
      <c r="D25" s="201">
        <v>2086</v>
      </c>
      <c r="E25" s="202">
        <v>3628</v>
      </c>
      <c r="F25" s="203">
        <v>3088</v>
      </c>
      <c r="G25" s="189"/>
      <c r="H25" s="189"/>
      <c r="I25" s="201"/>
      <c r="J25" s="204"/>
      <c r="K25" s="191">
        <f>E25</f>
        <v>3628</v>
      </c>
      <c r="L25" s="192">
        <f>F25</f>
        <v>3088</v>
      </c>
    </row>
    <row r="26" spans="2:12" x14ac:dyDescent="0.35">
      <c r="B26" s="246" t="s">
        <v>108</v>
      </c>
      <c r="C26" s="247" t="s">
        <v>97</v>
      </c>
      <c r="D26" s="248">
        <v>71.400000000000006</v>
      </c>
      <c r="E26" s="249">
        <v>228</v>
      </c>
      <c r="F26" s="250">
        <v>21.4</v>
      </c>
      <c r="G26" s="251"/>
      <c r="H26" s="251"/>
      <c r="I26" s="248"/>
      <c r="J26" s="252"/>
      <c r="K26" s="253">
        <f>E26</f>
        <v>228</v>
      </c>
      <c r="L26" s="254">
        <f>F26</f>
        <v>21.4</v>
      </c>
    </row>
    <row r="27" spans="2:12" x14ac:dyDescent="0.35">
      <c r="B27" s="220" t="s">
        <v>109</v>
      </c>
      <c r="C27" s="130"/>
      <c r="D27" s="193"/>
      <c r="E27" s="194"/>
      <c r="F27" s="255">
        <f>SUM(F28:F31)</f>
        <v>21.4</v>
      </c>
      <c r="G27" s="196"/>
      <c r="H27" s="196"/>
      <c r="I27" s="193"/>
      <c r="J27" s="197"/>
      <c r="K27" s="198"/>
      <c r="L27" s="199">
        <f>F27</f>
        <v>21.4</v>
      </c>
    </row>
    <row r="28" spans="2:12" x14ac:dyDescent="0.35">
      <c r="B28" s="150" t="s">
        <v>99</v>
      </c>
      <c r="C28" s="130"/>
      <c r="D28" s="193"/>
      <c r="E28" s="194"/>
      <c r="F28" s="255">
        <v>16.079999999999998</v>
      </c>
      <c r="G28" s="196"/>
      <c r="H28" s="196"/>
      <c r="I28" s="193"/>
      <c r="J28" s="197"/>
      <c r="K28" s="198"/>
      <c r="L28" s="199">
        <f t="shared" ref="L28:L35" si="1">F28</f>
        <v>16.079999999999998</v>
      </c>
    </row>
    <row r="29" spans="2:12" x14ac:dyDescent="0.35">
      <c r="B29" s="150" t="s">
        <v>100</v>
      </c>
      <c r="C29" s="130"/>
      <c r="D29" s="193"/>
      <c r="E29" s="194"/>
      <c r="F29" s="255">
        <v>0</v>
      </c>
      <c r="G29" s="196"/>
      <c r="H29" s="196"/>
      <c r="I29" s="193"/>
      <c r="J29" s="197"/>
      <c r="K29" s="198"/>
      <c r="L29" s="199">
        <f t="shared" si="1"/>
        <v>0</v>
      </c>
    </row>
    <row r="30" spans="2:12" x14ac:dyDescent="0.35">
      <c r="B30" s="150" t="s">
        <v>101</v>
      </c>
      <c r="C30" s="130"/>
      <c r="D30" s="193"/>
      <c r="E30" s="194"/>
      <c r="F30" s="255">
        <v>0</v>
      </c>
      <c r="G30" s="196"/>
      <c r="H30" s="196"/>
      <c r="I30" s="193"/>
      <c r="J30" s="197"/>
      <c r="K30" s="198"/>
      <c r="L30" s="199">
        <f t="shared" si="1"/>
        <v>0</v>
      </c>
    </row>
    <row r="31" spans="2:12" x14ac:dyDescent="0.35">
      <c r="B31" s="150" t="s">
        <v>103</v>
      </c>
      <c r="C31" s="130"/>
      <c r="D31" s="193"/>
      <c r="E31" s="194"/>
      <c r="F31" s="256">
        <v>5.32</v>
      </c>
      <c r="G31" s="196"/>
      <c r="H31" s="196"/>
      <c r="I31" s="193"/>
      <c r="J31" s="197"/>
      <c r="K31" s="198"/>
      <c r="L31" s="199">
        <f t="shared" si="1"/>
        <v>5.32</v>
      </c>
    </row>
    <row r="32" spans="2:12" x14ac:dyDescent="0.35">
      <c r="B32" s="220" t="s">
        <v>110</v>
      </c>
      <c r="C32" s="130"/>
      <c r="D32" s="193"/>
      <c r="E32" s="194"/>
      <c r="F32" s="257">
        <v>1.98</v>
      </c>
      <c r="G32" s="196"/>
      <c r="H32" s="196"/>
      <c r="I32" s="193"/>
      <c r="J32" s="197"/>
      <c r="K32" s="198"/>
      <c r="L32" s="199">
        <f t="shared" si="1"/>
        <v>1.98</v>
      </c>
    </row>
    <row r="33" spans="2:12" x14ac:dyDescent="0.35">
      <c r="B33" s="220" t="s">
        <v>111</v>
      </c>
      <c r="C33" s="130"/>
      <c r="D33" s="193"/>
      <c r="E33" s="194"/>
      <c r="F33" s="257">
        <v>19.420000000000002</v>
      </c>
      <c r="G33" s="196"/>
      <c r="H33" s="196"/>
      <c r="I33" s="193"/>
      <c r="J33" s="197"/>
      <c r="K33" s="198"/>
      <c r="L33" s="199">
        <f t="shared" si="1"/>
        <v>19.420000000000002</v>
      </c>
    </row>
    <row r="34" spans="2:12" x14ac:dyDescent="0.35">
      <c r="B34" s="220" t="s">
        <v>112</v>
      </c>
      <c r="C34" s="130"/>
      <c r="D34" s="193"/>
      <c r="E34" s="194"/>
      <c r="F34" s="195">
        <v>0</v>
      </c>
      <c r="G34" s="196"/>
      <c r="H34" s="196"/>
      <c r="I34" s="193"/>
      <c r="J34" s="197"/>
      <c r="K34" s="198"/>
      <c r="L34" s="199">
        <f t="shared" si="1"/>
        <v>0</v>
      </c>
    </row>
    <row r="35" spans="2:12" x14ac:dyDescent="0.35">
      <c r="B35" s="150" t="s">
        <v>113</v>
      </c>
      <c r="C35" s="130"/>
      <c r="D35" s="193"/>
      <c r="E35" s="194"/>
      <c r="F35" s="195">
        <v>0</v>
      </c>
      <c r="G35" s="196"/>
      <c r="H35" s="196"/>
      <c r="I35" s="193"/>
      <c r="J35" s="197"/>
      <c r="K35" s="198"/>
      <c r="L35" s="199">
        <f t="shared" si="1"/>
        <v>0</v>
      </c>
    </row>
    <row r="36" spans="2:12" ht="14.6" thickBot="1" x14ac:dyDescent="0.4">
      <c r="B36" s="205" t="s">
        <v>114</v>
      </c>
      <c r="C36" s="206"/>
      <c r="D36" s="207"/>
      <c r="E36" s="208"/>
      <c r="F36" s="209">
        <v>0</v>
      </c>
      <c r="G36" s="210"/>
      <c r="H36" s="210"/>
      <c r="I36" s="207"/>
      <c r="J36" s="211"/>
      <c r="K36" s="212"/>
      <c r="L36" s="213">
        <f>F36</f>
        <v>0</v>
      </c>
    </row>
    <row r="37" spans="2:12" ht="14.6" thickBot="1" x14ac:dyDescent="0.4">
      <c r="B37" s="258" t="s">
        <v>115</v>
      </c>
      <c r="C37" s="138" t="s">
        <v>116</v>
      </c>
      <c r="D37" s="259">
        <f>D10/Transparency!D21</f>
        <v>3.7780994025990022</v>
      </c>
      <c r="E37" s="260">
        <f>E10/Transparency!E21</f>
        <v>4.0569600184485894</v>
      </c>
      <c r="F37" s="261">
        <f>F10/Transparency!F21</f>
        <v>3.1337830241708824</v>
      </c>
      <c r="G37" s="259"/>
      <c r="H37" s="261"/>
      <c r="I37" s="259"/>
      <c r="J37" s="261"/>
      <c r="K37" s="259">
        <f>E37</f>
        <v>4.0569600184485894</v>
      </c>
      <c r="L37" s="261">
        <f>F37</f>
        <v>3.1337830241708824</v>
      </c>
    </row>
    <row r="38" spans="2:12" x14ac:dyDescent="0.35">
      <c r="B38" s="262"/>
      <c r="C38" s="145"/>
      <c r="D38" s="182"/>
      <c r="E38" s="182"/>
      <c r="F38" s="120"/>
      <c r="G38" s="182"/>
      <c r="H38" s="182"/>
      <c r="I38" s="182"/>
      <c r="J38" s="182"/>
      <c r="K38" s="120"/>
      <c r="L38" s="120"/>
    </row>
    <row r="39" spans="2:12" x14ac:dyDescent="0.35">
      <c r="B39" s="517" t="s">
        <v>117</v>
      </c>
      <c r="C39" s="145"/>
      <c r="D39" s="182"/>
      <c r="E39" s="182"/>
      <c r="F39" s="120"/>
      <c r="G39" s="182"/>
      <c r="H39" s="182"/>
      <c r="I39" s="182"/>
      <c r="J39" s="182"/>
      <c r="K39" s="120"/>
      <c r="L39" s="120"/>
    </row>
    <row r="40" spans="2:12" x14ac:dyDescent="0.35">
      <c r="B40" s="24" t="s">
        <v>118</v>
      </c>
      <c r="C40" s="145"/>
      <c r="D40" s="182"/>
      <c r="E40" s="182"/>
      <c r="F40" s="120"/>
      <c r="G40" s="182"/>
      <c r="H40" s="182"/>
      <c r="I40" s="182"/>
      <c r="J40" s="182"/>
      <c r="K40" s="120"/>
      <c r="L40" s="120"/>
    </row>
    <row r="41" spans="2:12" x14ac:dyDescent="0.35">
      <c r="B41" s="24" t="s">
        <v>119</v>
      </c>
      <c r="C41" s="145"/>
      <c r="D41" s="182"/>
      <c r="E41" s="182"/>
      <c r="F41" s="120"/>
      <c r="G41" s="182"/>
      <c r="H41" s="182"/>
      <c r="I41" s="182"/>
      <c r="J41" s="182"/>
      <c r="K41" s="120"/>
      <c r="L41" s="120"/>
    </row>
    <row r="42" spans="2:12" x14ac:dyDescent="0.35">
      <c r="B42" s="200"/>
      <c r="C42" s="145"/>
      <c r="D42" s="182"/>
      <c r="E42" s="182"/>
      <c r="F42" s="120"/>
      <c r="G42" s="182"/>
      <c r="H42" s="182"/>
      <c r="I42" s="182"/>
      <c r="J42" s="182"/>
      <c r="K42" s="120"/>
      <c r="L42" s="120"/>
    </row>
    <row r="43" spans="2:12" x14ac:dyDescent="0.35">
      <c r="B43" s="183" t="s">
        <v>95</v>
      </c>
    </row>
    <row r="44" spans="2:12" x14ac:dyDescent="0.35">
      <c r="B44" s="184" t="s">
        <v>82</v>
      </c>
    </row>
    <row r="45" spans="2:12" x14ac:dyDescent="0.35">
      <c r="B45" s="180"/>
    </row>
    <row r="46" spans="2:12" x14ac:dyDescent="0.35">
      <c r="B46" s="180"/>
    </row>
    <row r="47" spans="2:12" x14ac:dyDescent="0.35">
      <c r="B47" s="180"/>
    </row>
    <row r="48" spans="2:12" x14ac:dyDescent="0.35">
      <c r="B48" s="180"/>
    </row>
    <row r="49" spans="2:2" x14ac:dyDescent="0.35">
      <c r="B49" s="180"/>
    </row>
    <row r="50" spans="2:2" x14ac:dyDescent="0.35">
      <c r="B50" s="180"/>
    </row>
    <row r="51" spans="2:2" x14ac:dyDescent="0.35">
      <c r="B51" s="180"/>
    </row>
    <row r="52" spans="2:2" x14ac:dyDescent="0.35">
      <c r="B52" s="180"/>
    </row>
    <row r="53" spans="2:2" x14ac:dyDescent="0.35">
      <c r="B53" s="180"/>
    </row>
    <row r="54" spans="2:2" x14ac:dyDescent="0.35">
      <c r="B54" s="180"/>
    </row>
    <row r="55" spans="2:2" x14ac:dyDescent="0.35">
      <c r="B55" s="180"/>
    </row>
    <row r="56" spans="2:2" x14ac:dyDescent="0.35">
      <c r="B56" s="180"/>
    </row>
    <row r="57" spans="2:2" x14ac:dyDescent="0.35">
      <c r="B57" s="180"/>
    </row>
    <row r="58" spans="2:2" x14ac:dyDescent="0.35">
      <c r="B58" s="180"/>
    </row>
    <row r="59" spans="2:2" x14ac:dyDescent="0.35">
      <c r="B59" s="180"/>
    </row>
    <row r="60" spans="2:2" x14ac:dyDescent="0.35">
      <c r="B60" s="180"/>
    </row>
    <row r="61" spans="2:2" x14ac:dyDescent="0.35">
      <c r="B61" s="180"/>
    </row>
    <row r="62" spans="2:2" x14ac:dyDescent="0.35">
      <c r="B62" s="180"/>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7" orientation="portrait" r:id="rId1"/>
  <ignoredErrors>
    <ignoredError sqref="F17 F2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4A569-6914-4927-81A4-9BCB2AC42ABF}">
  <sheetPr>
    <tabColor rgb="FF77993C"/>
    <pageSetUpPr fitToPage="1"/>
  </sheetPr>
  <dimension ref="B2:L70"/>
  <sheetViews>
    <sheetView showGridLines="0" zoomScaleNormal="100" workbookViewId="0">
      <selection activeCell="C6" sqref="C6"/>
    </sheetView>
  </sheetViews>
  <sheetFormatPr defaultColWidth="9.15234375" defaultRowHeight="14.15" x14ac:dyDescent="0.35"/>
  <cols>
    <col min="1" max="1" width="3.3828125" style="107" customWidth="1"/>
    <col min="2" max="2" width="72.53515625"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2</v>
      </c>
    </row>
    <row r="8" spans="2:12" s="120" customFormat="1" ht="15.45" x14ac:dyDescent="0.35">
      <c r="B8" s="118" t="s">
        <v>8</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263" t="s">
        <v>120</v>
      </c>
      <c r="C10" s="124" t="s">
        <v>121</v>
      </c>
      <c r="D10" s="266">
        <f>D20+D45</f>
        <v>23281</v>
      </c>
      <c r="E10" s="264">
        <f>E20+E45</f>
        <v>27350.55</v>
      </c>
      <c r="F10" s="678">
        <f>F20+F45</f>
        <v>29123</v>
      </c>
      <c r="G10" s="265"/>
      <c r="H10" s="265"/>
      <c r="I10" s="266"/>
      <c r="J10" s="267"/>
      <c r="K10" s="268">
        <f>E10</f>
        <v>27350.55</v>
      </c>
      <c r="L10" s="269">
        <f>F10</f>
        <v>29123</v>
      </c>
    </row>
    <row r="11" spans="2:12" x14ac:dyDescent="0.35">
      <c r="B11" s="150" t="s">
        <v>122</v>
      </c>
      <c r="C11" s="270" t="s">
        <v>121</v>
      </c>
      <c r="D11" s="193"/>
      <c r="E11" s="271"/>
      <c r="F11" s="195">
        <f>F21</f>
        <v>4587.01</v>
      </c>
      <c r="G11" s="196"/>
      <c r="H11" s="196"/>
      <c r="I11" s="193"/>
      <c r="J11" s="197"/>
      <c r="K11" s="198"/>
      <c r="L11" s="199">
        <f t="shared" ref="L11:L21" si="0">F11</f>
        <v>4587.01</v>
      </c>
    </row>
    <row r="12" spans="2:12" x14ac:dyDescent="0.35">
      <c r="B12" s="150" t="s">
        <v>123</v>
      </c>
      <c r="C12" s="270" t="s">
        <v>121</v>
      </c>
      <c r="D12" s="193"/>
      <c r="E12" s="271"/>
      <c r="F12" s="195">
        <f>F46</f>
        <v>241</v>
      </c>
      <c r="G12" s="196"/>
      <c r="H12" s="196"/>
      <c r="I12" s="193"/>
      <c r="J12" s="197"/>
      <c r="K12" s="198"/>
      <c r="L12" s="199">
        <f t="shared" si="0"/>
        <v>241</v>
      </c>
    </row>
    <row r="13" spans="2:12" x14ac:dyDescent="0.35">
      <c r="B13" s="150" t="s">
        <v>124</v>
      </c>
      <c r="C13" s="270" t="s">
        <v>121</v>
      </c>
      <c r="D13" s="193"/>
      <c r="E13" s="271"/>
      <c r="F13" s="195">
        <f>F22+F47</f>
        <v>353.76</v>
      </c>
      <c r="G13" s="196"/>
      <c r="H13" s="196"/>
      <c r="I13" s="193"/>
      <c r="J13" s="197"/>
      <c r="K13" s="198"/>
      <c r="L13" s="199">
        <f t="shared" si="0"/>
        <v>353.76</v>
      </c>
    </row>
    <row r="14" spans="2:12" x14ac:dyDescent="0.35">
      <c r="B14" s="150" t="s">
        <v>125</v>
      </c>
      <c r="C14" s="270" t="s">
        <v>121</v>
      </c>
      <c r="D14" s="193"/>
      <c r="E14" s="194"/>
      <c r="F14" s="195">
        <f>F23+F48</f>
        <v>2905</v>
      </c>
      <c r="G14" s="196"/>
      <c r="H14" s="196"/>
      <c r="I14" s="193"/>
      <c r="J14" s="197"/>
      <c r="K14" s="198"/>
      <c r="L14" s="199">
        <f t="shared" si="0"/>
        <v>2905</v>
      </c>
    </row>
    <row r="15" spans="2:12" x14ac:dyDescent="0.35">
      <c r="B15" s="150" t="s">
        <v>126</v>
      </c>
      <c r="C15" s="270" t="s">
        <v>121</v>
      </c>
      <c r="D15" s="193"/>
      <c r="E15" s="194"/>
      <c r="F15" s="195">
        <f>F24+F25+F49+F50</f>
        <v>8430.18</v>
      </c>
      <c r="G15" s="196"/>
      <c r="H15" s="196"/>
      <c r="I15" s="193"/>
      <c r="J15" s="197"/>
      <c r="K15" s="198"/>
      <c r="L15" s="199">
        <f t="shared" si="0"/>
        <v>8430.18</v>
      </c>
    </row>
    <row r="16" spans="2:12" x14ac:dyDescent="0.35">
      <c r="B16" s="150" t="s">
        <v>127</v>
      </c>
      <c r="C16" s="270" t="s">
        <v>121</v>
      </c>
      <c r="D16" s="193"/>
      <c r="E16" s="194"/>
      <c r="F16" s="195">
        <f>F26+F51</f>
        <v>6639</v>
      </c>
      <c r="G16" s="196"/>
      <c r="H16" s="196"/>
      <c r="I16" s="193"/>
      <c r="J16" s="197"/>
      <c r="K16" s="198"/>
      <c r="L16" s="199">
        <f t="shared" si="0"/>
        <v>6639</v>
      </c>
    </row>
    <row r="17" spans="2:12" x14ac:dyDescent="0.35">
      <c r="B17" s="150" t="s">
        <v>128</v>
      </c>
      <c r="C17" s="270" t="s">
        <v>121</v>
      </c>
      <c r="D17" s="193"/>
      <c r="E17" s="194"/>
      <c r="F17" s="195">
        <f>F27+F52</f>
        <v>5701</v>
      </c>
      <c r="G17" s="196"/>
      <c r="H17" s="196"/>
      <c r="I17" s="193"/>
      <c r="J17" s="197"/>
      <c r="K17" s="198"/>
      <c r="L17" s="199">
        <f t="shared" si="0"/>
        <v>5701</v>
      </c>
    </row>
    <row r="18" spans="2:12" x14ac:dyDescent="0.35">
      <c r="B18" s="150" t="s">
        <v>129</v>
      </c>
      <c r="C18" s="270" t="s">
        <v>121</v>
      </c>
      <c r="D18" s="193"/>
      <c r="E18" s="194"/>
      <c r="F18" s="195">
        <f>F28+F53</f>
        <v>35.909999999999997</v>
      </c>
      <c r="G18" s="196"/>
      <c r="H18" s="196"/>
      <c r="I18" s="193"/>
      <c r="J18" s="197"/>
      <c r="K18" s="198"/>
      <c r="L18" s="199">
        <f t="shared" si="0"/>
        <v>35.909999999999997</v>
      </c>
    </row>
    <row r="19" spans="2:12" x14ac:dyDescent="0.35">
      <c r="B19" s="150" t="s">
        <v>130</v>
      </c>
      <c r="C19" s="270" t="s">
        <v>121</v>
      </c>
      <c r="D19" s="193"/>
      <c r="E19" s="194"/>
      <c r="F19" s="195">
        <f>F29+F54</f>
        <v>230.53</v>
      </c>
      <c r="G19" s="196"/>
      <c r="H19" s="196"/>
      <c r="I19" s="193"/>
      <c r="J19" s="197"/>
      <c r="K19" s="198"/>
      <c r="L19" s="199">
        <f t="shared" si="0"/>
        <v>230.53</v>
      </c>
    </row>
    <row r="20" spans="2:12" x14ac:dyDescent="0.35">
      <c r="B20" s="246" t="s">
        <v>131</v>
      </c>
      <c r="C20" s="272" t="s">
        <v>121</v>
      </c>
      <c r="D20" s="276">
        <f>D30+D35</f>
        <v>13104</v>
      </c>
      <c r="E20" s="273">
        <f>8578+E35</f>
        <v>12630</v>
      </c>
      <c r="F20" s="274">
        <f>F30+F35</f>
        <v>15279</v>
      </c>
      <c r="G20" s="275"/>
      <c r="H20" s="275"/>
      <c r="I20" s="276"/>
      <c r="J20" s="277"/>
      <c r="K20" s="278">
        <f>E20</f>
        <v>12630</v>
      </c>
      <c r="L20" s="279">
        <f t="shared" si="0"/>
        <v>15279</v>
      </c>
    </row>
    <row r="21" spans="2:12" x14ac:dyDescent="0.35">
      <c r="B21" s="280" t="s">
        <v>122</v>
      </c>
      <c r="C21" s="270" t="s">
        <v>121</v>
      </c>
      <c r="D21" s="193"/>
      <c r="E21" s="194"/>
      <c r="F21" s="236">
        <v>4587.01</v>
      </c>
      <c r="G21" s="196"/>
      <c r="H21" s="196"/>
      <c r="I21" s="193"/>
      <c r="J21" s="197"/>
      <c r="K21" s="198"/>
      <c r="L21" s="199">
        <f t="shared" si="0"/>
        <v>4587.01</v>
      </c>
    </row>
    <row r="22" spans="2:12" x14ac:dyDescent="0.35">
      <c r="B22" s="280" t="s">
        <v>132</v>
      </c>
      <c r="C22" s="270" t="s">
        <v>121</v>
      </c>
      <c r="D22" s="193"/>
      <c r="E22" s="194"/>
      <c r="F22" s="236">
        <v>86.36</v>
      </c>
      <c r="G22" s="196"/>
      <c r="H22" s="196"/>
      <c r="I22" s="193"/>
      <c r="J22" s="197"/>
      <c r="K22" s="198"/>
      <c r="L22" s="199">
        <f t="shared" ref="L22:L29" si="1">F22</f>
        <v>86.36</v>
      </c>
    </row>
    <row r="23" spans="2:12" x14ac:dyDescent="0.35">
      <c r="B23" s="280" t="s">
        <v>133</v>
      </c>
      <c r="C23" s="270" t="s">
        <v>121</v>
      </c>
      <c r="D23" s="193"/>
      <c r="E23" s="194"/>
      <c r="F23" s="236">
        <v>10</v>
      </c>
      <c r="G23" s="196"/>
      <c r="H23" s="196"/>
      <c r="I23" s="193"/>
      <c r="J23" s="197"/>
      <c r="K23" s="198"/>
      <c r="L23" s="199">
        <f t="shared" si="1"/>
        <v>10</v>
      </c>
    </row>
    <row r="24" spans="2:12" x14ac:dyDescent="0.35">
      <c r="B24" s="280" t="s">
        <v>134</v>
      </c>
      <c r="C24" s="270" t="s">
        <v>121</v>
      </c>
      <c r="D24" s="193"/>
      <c r="E24" s="194"/>
      <c r="F24" s="236">
        <v>2437.25</v>
      </c>
      <c r="G24" s="196"/>
      <c r="H24" s="196"/>
      <c r="I24" s="193"/>
      <c r="J24" s="197"/>
      <c r="K24" s="198"/>
      <c r="L24" s="199">
        <f t="shared" si="1"/>
        <v>2437.25</v>
      </c>
    </row>
    <row r="25" spans="2:12" x14ac:dyDescent="0.35">
      <c r="B25" s="280" t="s">
        <v>135</v>
      </c>
      <c r="C25" s="270" t="s">
        <v>121</v>
      </c>
      <c r="D25" s="193"/>
      <c r="E25" s="194"/>
      <c r="F25" s="236">
        <v>4049</v>
      </c>
      <c r="G25" s="196"/>
      <c r="H25" s="196"/>
      <c r="I25" s="193"/>
      <c r="J25" s="197"/>
      <c r="K25" s="198"/>
      <c r="L25" s="199">
        <f t="shared" si="1"/>
        <v>4049</v>
      </c>
    </row>
    <row r="26" spans="2:12" x14ac:dyDescent="0.35">
      <c r="B26" s="280" t="s">
        <v>136</v>
      </c>
      <c r="C26" s="270" t="s">
        <v>121</v>
      </c>
      <c r="D26" s="193"/>
      <c r="E26" s="194"/>
      <c r="F26" s="236">
        <v>4074</v>
      </c>
      <c r="G26" s="196"/>
      <c r="H26" s="196"/>
      <c r="I26" s="193"/>
      <c r="J26" s="197"/>
      <c r="K26" s="198"/>
      <c r="L26" s="199">
        <f t="shared" si="1"/>
        <v>4074</v>
      </c>
    </row>
    <row r="27" spans="2:12" x14ac:dyDescent="0.35">
      <c r="B27" s="280" t="s">
        <v>137</v>
      </c>
      <c r="C27" s="270" t="s">
        <v>121</v>
      </c>
      <c r="D27" s="193"/>
      <c r="E27" s="194"/>
      <c r="F27" s="236">
        <v>0</v>
      </c>
      <c r="G27" s="196"/>
      <c r="H27" s="196"/>
      <c r="I27" s="193"/>
      <c r="J27" s="197"/>
      <c r="K27" s="198"/>
      <c r="L27" s="199">
        <f t="shared" si="1"/>
        <v>0</v>
      </c>
    </row>
    <row r="28" spans="2:12" x14ac:dyDescent="0.35">
      <c r="B28" s="280" t="s">
        <v>138</v>
      </c>
      <c r="C28" s="270" t="s">
        <v>121</v>
      </c>
      <c r="D28" s="193"/>
      <c r="E28" s="194"/>
      <c r="F28" s="236">
        <v>34.229999999999997</v>
      </c>
      <c r="G28" s="196"/>
      <c r="H28" s="196"/>
      <c r="I28" s="193"/>
      <c r="J28" s="197"/>
      <c r="K28" s="198"/>
      <c r="L28" s="199">
        <f t="shared" si="1"/>
        <v>34.229999999999997</v>
      </c>
    </row>
    <row r="29" spans="2:12" x14ac:dyDescent="0.35">
      <c r="B29" s="280" t="s">
        <v>139</v>
      </c>
      <c r="C29" s="270" t="s">
        <v>121</v>
      </c>
      <c r="D29" s="193"/>
      <c r="E29" s="194"/>
      <c r="F29" s="281">
        <v>1.47</v>
      </c>
      <c r="G29" s="196"/>
      <c r="H29" s="196"/>
      <c r="I29" s="193"/>
      <c r="J29" s="197"/>
      <c r="K29" s="198"/>
      <c r="L29" s="199">
        <f t="shared" si="1"/>
        <v>1.47</v>
      </c>
    </row>
    <row r="30" spans="2:12" x14ac:dyDescent="0.35">
      <c r="B30" s="282" t="s">
        <v>140</v>
      </c>
      <c r="C30" s="270" t="s">
        <v>121</v>
      </c>
      <c r="D30" s="230">
        <v>11205</v>
      </c>
      <c r="E30" s="283" t="s">
        <v>141</v>
      </c>
      <c r="F30" s="284">
        <v>11169</v>
      </c>
      <c r="G30" s="233"/>
      <c r="H30" s="233"/>
      <c r="I30" s="230"/>
      <c r="J30" s="234"/>
      <c r="K30" s="707" t="str">
        <f>E30</f>
        <v>8578*</v>
      </c>
      <c r="L30" s="285">
        <f>F30</f>
        <v>11169</v>
      </c>
    </row>
    <row r="31" spans="2:12" x14ac:dyDescent="0.35">
      <c r="B31" s="280" t="s">
        <v>142</v>
      </c>
      <c r="C31" s="270" t="s">
        <v>121</v>
      </c>
      <c r="D31" s="193"/>
      <c r="E31" s="194"/>
      <c r="F31" s="236">
        <v>0</v>
      </c>
      <c r="G31" s="196"/>
      <c r="H31" s="196"/>
      <c r="I31" s="193"/>
      <c r="J31" s="197"/>
      <c r="K31" s="198"/>
      <c r="L31" s="199">
        <f t="shared" ref="L31:L44" si="2">F31</f>
        <v>0</v>
      </c>
    </row>
    <row r="32" spans="2:12" x14ac:dyDescent="0.35">
      <c r="B32" s="280" t="s">
        <v>143</v>
      </c>
      <c r="C32" s="270" t="s">
        <v>121</v>
      </c>
      <c r="D32" s="193"/>
      <c r="E32" s="194"/>
      <c r="F32" s="236">
        <v>0</v>
      </c>
      <c r="G32" s="196"/>
      <c r="H32" s="196"/>
      <c r="I32" s="193"/>
      <c r="J32" s="197"/>
      <c r="K32" s="198"/>
      <c r="L32" s="199">
        <f t="shared" si="2"/>
        <v>0</v>
      </c>
    </row>
    <row r="33" spans="2:12" x14ac:dyDescent="0.35">
      <c r="B33" s="280" t="s">
        <v>144</v>
      </c>
      <c r="C33" s="270" t="s">
        <v>121</v>
      </c>
      <c r="D33" s="193"/>
      <c r="E33" s="194"/>
      <c r="F33" s="236">
        <v>7024</v>
      </c>
      <c r="G33" s="196"/>
      <c r="H33" s="196"/>
      <c r="I33" s="193"/>
      <c r="J33" s="197"/>
      <c r="K33" s="198"/>
      <c r="L33" s="199">
        <f t="shared" si="2"/>
        <v>7024</v>
      </c>
    </row>
    <row r="34" spans="2:12" x14ac:dyDescent="0.35">
      <c r="B34" s="150" t="s">
        <v>145</v>
      </c>
      <c r="C34" s="270" t="s">
        <v>121</v>
      </c>
      <c r="D34" s="193"/>
      <c r="E34" s="194"/>
      <c r="F34" s="281">
        <v>4145</v>
      </c>
      <c r="G34" s="196"/>
      <c r="H34" s="196"/>
      <c r="I34" s="193"/>
      <c r="J34" s="197"/>
      <c r="K34" s="198"/>
      <c r="L34" s="199">
        <f t="shared" si="2"/>
        <v>4145</v>
      </c>
    </row>
    <row r="35" spans="2:12" x14ac:dyDescent="0.35">
      <c r="B35" s="680" t="s">
        <v>146</v>
      </c>
      <c r="C35" s="288" t="s">
        <v>121</v>
      </c>
      <c r="D35" s="673">
        <v>1899</v>
      </c>
      <c r="E35" s="283">
        <v>4052</v>
      </c>
      <c r="F35" s="284">
        <v>4110</v>
      </c>
      <c r="G35" s="674"/>
      <c r="H35" s="674"/>
      <c r="I35" s="673"/>
      <c r="J35" s="675"/>
      <c r="K35" s="676">
        <v>4067</v>
      </c>
      <c r="L35" s="677">
        <f t="shared" si="2"/>
        <v>4110</v>
      </c>
    </row>
    <row r="36" spans="2:12" x14ac:dyDescent="0.35">
      <c r="B36" s="280" t="s">
        <v>142</v>
      </c>
      <c r="C36" s="270" t="s">
        <v>121</v>
      </c>
      <c r="D36" s="193"/>
      <c r="E36" s="194"/>
      <c r="F36" s="236">
        <v>0</v>
      </c>
      <c r="G36" s="196"/>
      <c r="H36" s="196"/>
      <c r="I36" s="193"/>
      <c r="J36" s="197"/>
      <c r="K36" s="198"/>
      <c r="L36" s="199">
        <f t="shared" si="2"/>
        <v>0</v>
      </c>
    </row>
    <row r="37" spans="2:12" x14ac:dyDescent="0.35">
      <c r="B37" s="280" t="s">
        <v>143</v>
      </c>
      <c r="C37" s="270" t="s">
        <v>121</v>
      </c>
      <c r="D37" s="193"/>
      <c r="E37" s="194"/>
      <c r="F37" s="236">
        <v>0</v>
      </c>
      <c r="G37" s="196"/>
      <c r="H37" s="196"/>
      <c r="I37" s="193"/>
      <c r="J37" s="197"/>
      <c r="K37" s="198"/>
      <c r="L37" s="199">
        <f t="shared" si="2"/>
        <v>0</v>
      </c>
    </row>
    <row r="38" spans="2:12" x14ac:dyDescent="0.35">
      <c r="B38" s="280" t="s">
        <v>144</v>
      </c>
      <c r="C38" s="270" t="s">
        <v>121</v>
      </c>
      <c r="D38" s="193"/>
      <c r="E38" s="194"/>
      <c r="F38" s="236">
        <v>0</v>
      </c>
      <c r="G38" s="196"/>
      <c r="H38" s="196"/>
      <c r="I38" s="193"/>
      <c r="J38" s="197"/>
      <c r="K38" s="198"/>
      <c r="L38" s="199">
        <f t="shared" si="2"/>
        <v>0</v>
      </c>
    </row>
    <row r="39" spans="2:12" ht="14.6" thickBot="1" x14ac:dyDescent="0.4">
      <c r="B39" s="205" t="s">
        <v>145</v>
      </c>
      <c r="C39" s="286" t="s">
        <v>121</v>
      </c>
      <c r="D39" s="207"/>
      <c r="E39" s="208"/>
      <c r="F39" s="240">
        <v>4110</v>
      </c>
      <c r="G39" s="210"/>
      <c r="H39" s="210"/>
      <c r="I39" s="207"/>
      <c r="J39" s="211"/>
      <c r="K39" s="212"/>
      <c r="L39" s="213">
        <f t="shared" si="2"/>
        <v>4110</v>
      </c>
    </row>
    <row r="40" spans="2:12" x14ac:dyDescent="0.35">
      <c r="B40" s="246" t="s">
        <v>147</v>
      </c>
      <c r="C40" s="272" t="s">
        <v>121</v>
      </c>
      <c r="D40" s="248"/>
      <c r="E40" s="249"/>
      <c r="F40" s="274">
        <f>SUM(F41:F44)</f>
        <v>15279</v>
      </c>
      <c r="G40" s="251"/>
      <c r="H40" s="251"/>
      <c r="I40" s="248"/>
      <c r="J40" s="252"/>
      <c r="K40" s="253"/>
      <c r="L40" s="254"/>
    </row>
    <row r="41" spans="2:12" x14ac:dyDescent="0.35">
      <c r="B41" s="683" t="s">
        <v>148</v>
      </c>
      <c r="C41" s="288" t="s">
        <v>121</v>
      </c>
      <c r="D41" s="292"/>
      <c r="E41" s="681"/>
      <c r="F41" s="679">
        <v>2437</v>
      </c>
      <c r="G41" s="291"/>
      <c r="H41" s="291"/>
      <c r="I41" s="292"/>
      <c r="J41" s="293"/>
      <c r="K41" s="294"/>
      <c r="L41" s="682">
        <f>F41</f>
        <v>2437</v>
      </c>
    </row>
    <row r="42" spans="2:12" x14ac:dyDescent="0.35">
      <c r="B42" s="150" t="s">
        <v>149</v>
      </c>
      <c r="C42" s="270" t="s">
        <v>121</v>
      </c>
      <c r="D42" s="193"/>
      <c r="E42" s="194"/>
      <c r="F42" s="281">
        <v>8732</v>
      </c>
      <c r="G42" s="196"/>
      <c r="H42" s="196"/>
      <c r="I42" s="193"/>
      <c r="J42" s="197"/>
      <c r="K42" s="198"/>
      <c r="L42" s="199">
        <f>F42</f>
        <v>8732</v>
      </c>
    </row>
    <row r="43" spans="2:12" x14ac:dyDescent="0.35">
      <c r="B43" s="683" t="s">
        <v>150</v>
      </c>
      <c r="C43" s="288" t="s">
        <v>121</v>
      </c>
      <c r="D43" s="292"/>
      <c r="E43" s="681"/>
      <c r="F43" s="679">
        <v>0</v>
      </c>
      <c r="G43" s="291"/>
      <c r="H43" s="291"/>
      <c r="I43" s="292"/>
      <c r="J43" s="293"/>
      <c r="K43" s="294"/>
      <c r="L43" s="682">
        <f t="shared" si="2"/>
        <v>0</v>
      </c>
    </row>
    <row r="44" spans="2:12" ht="14.6" thickBot="1" x14ac:dyDescent="0.4">
      <c r="B44" s="205" t="s">
        <v>151</v>
      </c>
      <c r="C44" s="286" t="s">
        <v>121</v>
      </c>
      <c r="D44" s="207"/>
      <c r="E44" s="208"/>
      <c r="F44" s="240">
        <v>4110</v>
      </c>
      <c r="G44" s="210"/>
      <c r="H44" s="210"/>
      <c r="I44" s="207"/>
      <c r="J44" s="211"/>
      <c r="K44" s="212"/>
      <c r="L44" s="213">
        <f t="shared" si="2"/>
        <v>4110</v>
      </c>
    </row>
    <row r="45" spans="2:12" x14ac:dyDescent="0.35">
      <c r="B45" s="287" t="s">
        <v>152</v>
      </c>
      <c r="C45" s="288" t="s">
        <v>121</v>
      </c>
      <c r="D45" s="276">
        <f>D55+D59</f>
        <v>10177</v>
      </c>
      <c r="E45" s="289">
        <f>E55+E59</f>
        <v>14720.55</v>
      </c>
      <c r="F45" s="290">
        <f t="shared" ref="F45" si="3">F55+F59</f>
        <v>13844</v>
      </c>
      <c r="G45" s="291"/>
      <c r="H45" s="291"/>
      <c r="I45" s="292"/>
      <c r="J45" s="293"/>
      <c r="K45" s="728">
        <f>E45</f>
        <v>14720.55</v>
      </c>
      <c r="L45" s="295">
        <f>F45</f>
        <v>13844</v>
      </c>
    </row>
    <row r="46" spans="2:12" x14ac:dyDescent="0.35">
      <c r="B46" s="150" t="s">
        <v>153</v>
      </c>
      <c r="C46" s="270" t="s">
        <v>121</v>
      </c>
      <c r="D46" s="193"/>
      <c r="E46" s="194"/>
      <c r="F46" s="236">
        <v>241</v>
      </c>
      <c r="G46" s="196"/>
      <c r="H46" s="196"/>
      <c r="I46" s="193"/>
      <c r="J46" s="197"/>
      <c r="K46" s="198"/>
      <c r="L46" s="199">
        <f>F46</f>
        <v>241</v>
      </c>
    </row>
    <row r="47" spans="2:12" x14ac:dyDescent="0.35">
      <c r="B47" s="150" t="s">
        <v>154</v>
      </c>
      <c r="C47" s="270" t="s">
        <v>121</v>
      </c>
      <c r="D47" s="193"/>
      <c r="E47" s="194"/>
      <c r="F47" s="236">
        <v>267.39999999999998</v>
      </c>
      <c r="G47" s="196"/>
      <c r="H47" s="196"/>
      <c r="I47" s="193"/>
      <c r="J47" s="197"/>
      <c r="K47" s="198"/>
      <c r="L47" s="199">
        <f t="shared" ref="L47:L61" si="4">F47</f>
        <v>267.39999999999998</v>
      </c>
    </row>
    <row r="48" spans="2:12" x14ac:dyDescent="0.35">
      <c r="B48" s="150" t="s">
        <v>155</v>
      </c>
      <c r="C48" s="270" t="s">
        <v>121</v>
      </c>
      <c r="D48" s="193"/>
      <c r="E48" s="194"/>
      <c r="F48" s="236">
        <v>2895</v>
      </c>
      <c r="G48" s="196"/>
      <c r="H48" s="196"/>
      <c r="I48" s="193"/>
      <c r="J48" s="197"/>
      <c r="K48" s="198"/>
      <c r="L48" s="199">
        <f t="shared" si="4"/>
        <v>2895</v>
      </c>
    </row>
    <row r="49" spans="2:12" x14ac:dyDescent="0.35">
      <c r="B49" s="150" t="s">
        <v>156</v>
      </c>
      <c r="C49" s="270" t="s">
        <v>121</v>
      </c>
      <c r="D49" s="193"/>
      <c r="E49" s="194"/>
      <c r="F49" s="236">
        <v>92.93</v>
      </c>
      <c r="G49" s="196"/>
      <c r="H49" s="196"/>
      <c r="I49" s="193"/>
      <c r="J49" s="197"/>
      <c r="K49" s="198"/>
      <c r="L49" s="199">
        <f t="shared" si="4"/>
        <v>92.93</v>
      </c>
    </row>
    <row r="50" spans="2:12" x14ac:dyDescent="0.35">
      <c r="B50" s="150" t="s">
        <v>157</v>
      </c>
      <c r="C50" s="270" t="s">
        <v>121</v>
      </c>
      <c r="D50" s="193"/>
      <c r="E50" s="194"/>
      <c r="F50" s="236">
        <v>1851</v>
      </c>
      <c r="G50" s="196"/>
      <c r="H50" s="196"/>
      <c r="I50" s="193"/>
      <c r="J50" s="197"/>
      <c r="K50" s="198"/>
      <c r="L50" s="199">
        <f t="shared" si="4"/>
        <v>1851</v>
      </c>
    </row>
    <row r="51" spans="2:12" x14ac:dyDescent="0.35">
      <c r="B51" s="150" t="s">
        <v>158</v>
      </c>
      <c r="C51" s="270" t="s">
        <v>121</v>
      </c>
      <c r="D51" s="193"/>
      <c r="E51" s="194"/>
      <c r="F51" s="236">
        <v>2565</v>
      </c>
      <c r="G51" s="196"/>
      <c r="H51" s="196"/>
      <c r="I51" s="193"/>
      <c r="J51" s="197"/>
      <c r="K51" s="198"/>
      <c r="L51" s="199">
        <f t="shared" si="4"/>
        <v>2565</v>
      </c>
    </row>
    <row r="52" spans="2:12" x14ac:dyDescent="0.35">
      <c r="B52" s="150" t="s">
        <v>159</v>
      </c>
      <c r="C52" s="270" t="s">
        <v>121</v>
      </c>
      <c r="D52" s="193"/>
      <c r="E52" s="194"/>
      <c r="F52" s="236">
        <v>5701</v>
      </c>
      <c r="G52" s="196"/>
      <c r="H52" s="196"/>
      <c r="I52" s="193"/>
      <c r="J52" s="197"/>
      <c r="K52" s="198"/>
      <c r="L52" s="199">
        <f t="shared" si="4"/>
        <v>5701</v>
      </c>
    </row>
    <row r="53" spans="2:12" x14ac:dyDescent="0.35">
      <c r="B53" s="150" t="s">
        <v>160</v>
      </c>
      <c r="C53" s="270" t="s">
        <v>121</v>
      </c>
      <c r="D53" s="193"/>
      <c r="E53" s="194"/>
      <c r="F53" s="236">
        <v>1.68</v>
      </c>
      <c r="G53" s="196"/>
      <c r="H53" s="196"/>
      <c r="I53" s="193"/>
      <c r="J53" s="197"/>
      <c r="K53" s="198"/>
      <c r="L53" s="199">
        <f t="shared" si="4"/>
        <v>1.68</v>
      </c>
    </row>
    <row r="54" spans="2:12" x14ac:dyDescent="0.35">
      <c r="B54" s="150" t="s">
        <v>161</v>
      </c>
      <c r="C54" s="270" t="s">
        <v>121</v>
      </c>
      <c r="D54" s="193"/>
      <c r="E54" s="194"/>
      <c r="F54" s="236">
        <v>229.06</v>
      </c>
      <c r="G54" s="196"/>
      <c r="H54" s="196"/>
      <c r="I54" s="193"/>
      <c r="J54" s="197"/>
      <c r="K54" s="198"/>
      <c r="L54" s="199">
        <f t="shared" si="4"/>
        <v>229.06</v>
      </c>
    </row>
    <row r="55" spans="2:12" x14ac:dyDescent="0.35">
      <c r="B55" s="282" t="s">
        <v>162</v>
      </c>
      <c r="C55" s="270" t="s">
        <v>121</v>
      </c>
      <c r="D55" s="230">
        <v>3679</v>
      </c>
      <c r="E55" s="231">
        <v>6526.33</v>
      </c>
      <c r="F55" s="296">
        <v>5347</v>
      </c>
      <c r="G55" s="233"/>
      <c r="H55" s="233"/>
      <c r="I55" s="230"/>
      <c r="J55" s="234"/>
      <c r="K55" s="235">
        <v>6614</v>
      </c>
      <c r="L55" s="285">
        <f t="shared" si="4"/>
        <v>5347</v>
      </c>
    </row>
    <row r="56" spans="2:12" x14ac:dyDescent="0.35">
      <c r="B56" s="150" t="s">
        <v>163</v>
      </c>
      <c r="C56" s="270" t="s">
        <v>121</v>
      </c>
      <c r="D56" s="193"/>
      <c r="E56" s="194"/>
      <c r="F56" s="236">
        <v>1851</v>
      </c>
      <c r="G56" s="196"/>
      <c r="H56" s="196"/>
      <c r="I56" s="193"/>
      <c r="J56" s="197"/>
      <c r="K56" s="198"/>
      <c r="L56" s="199">
        <f t="shared" si="4"/>
        <v>1851</v>
      </c>
    </row>
    <row r="57" spans="2:12" x14ac:dyDescent="0.35">
      <c r="B57" s="150" t="s">
        <v>164</v>
      </c>
      <c r="C57" s="270" t="s">
        <v>121</v>
      </c>
      <c r="D57" s="193"/>
      <c r="E57" s="194"/>
      <c r="F57" s="236">
        <v>3496</v>
      </c>
      <c r="G57" s="196"/>
      <c r="H57" s="196"/>
      <c r="I57" s="193"/>
      <c r="J57" s="197"/>
      <c r="K57" s="198"/>
      <c r="L57" s="199">
        <f t="shared" si="4"/>
        <v>3496</v>
      </c>
    </row>
    <row r="58" spans="2:12" x14ac:dyDescent="0.35">
      <c r="B58" s="150" t="s">
        <v>165</v>
      </c>
      <c r="C58" s="270" t="s">
        <v>121</v>
      </c>
      <c r="D58" s="193"/>
      <c r="E58" s="194"/>
      <c r="F58" s="236">
        <v>0</v>
      </c>
      <c r="G58" s="196"/>
      <c r="H58" s="196"/>
      <c r="I58" s="193"/>
      <c r="J58" s="197"/>
      <c r="K58" s="198"/>
      <c r="L58" s="199">
        <f t="shared" si="4"/>
        <v>0</v>
      </c>
    </row>
    <row r="59" spans="2:12" x14ac:dyDescent="0.35">
      <c r="B59" s="282" t="s">
        <v>166</v>
      </c>
      <c r="C59" s="270" t="s">
        <v>121</v>
      </c>
      <c r="D59" s="230">
        <v>6498</v>
      </c>
      <c r="E59" s="297">
        <v>8194.2199999999993</v>
      </c>
      <c r="F59" s="298">
        <v>8497</v>
      </c>
      <c r="G59" s="233"/>
      <c r="H59" s="233"/>
      <c r="I59" s="230"/>
      <c r="J59" s="234"/>
      <c r="K59" s="701">
        <v>8194</v>
      </c>
      <c r="L59" s="285">
        <f t="shared" si="4"/>
        <v>8497</v>
      </c>
    </row>
    <row r="60" spans="2:12" x14ac:dyDescent="0.35">
      <c r="B60" s="150" t="s">
        <v>163</v>
      </c>
      <c r="C60" s="270" t="s">
        <v>121</v>
      </c>
      <c r="D60" s="193"/>
      <c r="E60" s="194"/>
      <c r="F60" s="236">
        <v>0</v>
      </c>
      <c r="G60" s="196"/>
      <c r="H60" s="196"/>
      <c r="I60" s="193"/>
      <c r="J60" s="197"/>
      <c r="K60" s="198"/>
      <c r="L60" s="199">
        <f t="shared" si="4"/>
        <v>0</v>
      </c>
    </row>
    <row r="61" spans="2:12" x14ac:dyDescent="0.35">
      <c r="B61" s="150" t="s">
        <v>164</v>
      </c>
      <c r="C61" s="270" t="s">
        <v>121</v>
      </c>
      <c r="D61" s="193"/>
      <c r="E61" s="194"/>
      <c r="F61" s="236">
        <v>8497</v>
      </c>
      <c r="G61" s="196"/>
      <c r="H61" s="196"/>
      <c r="I61" s="193"/>
      <c r="J61" s="197"/>
      <c r="K61" s="198"/>
      <c r="L61" s="199">
        <f t="shared" si="4"/>
        <v>8497</v>
      </c>
    </row>
    <row r="62" spans="2:12" ht="14.6" thickBot="1" x14ac:dyDescent="0.4">
      <c r="B62" s="205" t="s">
        <v>165</v>
      </c>
      <c r="C62" s="286" t="s">
        <v>121</v>
      </c>
      <c r="D62" s="207"/>
      <c r="E62" s="208"/>
      <c r="F62" s="240">
        <v>0</v>
      </c>
      <c r="G62" s="210"/>
      <c r="H62" s="210"/>
      <c r="I62" s="207"/>
      <c r="J62" s="211"/>
      <c r="K62" s="212"/>
      <c r="L62" s="213">
        <f>F62</f>
        <v>0</v>
      </c>
    </row>
    <row r="63" spans="2:12" x14ac:dyDescent="0.35">
      <c r="B63" s="299"/>
      <c r="C63" s="181"/>
      <c r="D63" s="182"/>
      <c r="F63" s="214"/>
      <c r="G63" s="214"/>
      <c r="H63" s="214"/>
      <c r="I63" s="214"/>
      <c r="J63" s="191"/>
      <c r="L63" s="120"/>
    </row>
    <row r="64" spans="2:12" x14ac:dyDescent="0.35">
      <c r="B64" s="300" t="s">
        <v>117</v>
      </c>
      <c r="D64" s="120"/>
      <c r="E64" s="120"/>
      <c r="F64" s="120"/>
      <c r="G64" s="120"/>
      <c r="H64" s="120"/>
      <c r="I64" s="120"/>
      <c r="J64" s="120"/>
      <c r="K64" s="120"/>
      <c r="L64" s="120"/>
    </row>
    <row r="65" spans="2:12" x14ac:dyDescent="0.35">
      <c r="B65" s="104" t="s">
        <v>167</v>
      </c>
    </row>
    <row r="66" spans="2:12" x14ac:dyDescent="0.35">
      <c r="B66" s="104" t="s">
        <v>168</v>
      </c>
    </row>
    <row r="67" spans="2:12" x14ac:dyDescent="0.35">
      <c r="B67" s="24" t="s">
        <v>169</v>
      </c>
      <c r="C67" s="181"/>
      <c r="D67" s="182"/>
      <c r="F67" s="214"/>
      <c r="G67" s="214"/>
      <c r="H67" s="214"/>
      <c r="I67" s="214"/>
      <c r="J67" s="191"/>
      <c r="L67" s="120"/>
    </row>
    <row r="68" spans="2:12" x14ac:dyDescent="0.35">
      <c r="B68" s="104"/>
    </row>
    <row r="69" spans="2:12" x14ac:dyDescent="0.35">
      <c r="B69" s="183" t="s">
        <v>95</v>
      </c>
    </row>
    <row r="70" spans="2:12" x14ac:dyDescent="0.35">
      <c r="B70" s="184" t="s">
        <v>170</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7" orientation="portrait" r:id="rId1"/>
  <ignoredErrors>
    <ignoredError sqref="E2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1270-DC07-4A33-947D-7917AF9CFEC0}">
  <sheetPr>
    <tabColor rgb="FF595378"/>
    <pageSetUpPr fitToPage="1"/>
  </sheetPr>
  <dimension ref="B2:L75"/>
  <sheetViews>
    <sheetView showGridLines="0" zoomScaleNormal="100" workbookViewId="0">
      <selection activeCell="C5" sqref="C5"/>
    </sheetView>
  </sheetViews>
  <sheetFormatPr defaultColWidth="9.15234375" defaultRowHeight="14.15" x14ac:dyDescent="0.35"/>
  <cols>
    <col min="1" max="1" width="3.3828125" style="107" customWidth="1"/>
    <col min="2" max="2" width="72.53515625"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11</v>
      </c>
    </row>
    <row r="8" spans="2:12" s="120" customFormat="1" ht="15.45" x14ac:dyDescent="0.35">
      <c r="B8" s="118" t="s">
        <v>12</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1">
        <v>2022</v>
      </c>
      <c r="J9" s="121">
        <v>2023</v>
      </c>
      <c r="K9" s="121">
        <v>2022</v>
      </c>
      <c r="L9" s="121">
        <v>2023</v>
      </c>
    </row>
    <row r="10" spans="2:12" ht="14.6" thickTop="1" x14ac:dyDescent="0.35">
      <c r="B10" s="216" t="s">
        <v>171</v>
      </c>
      <c r="C10" s="301" t="s">
        <v>172</v>
      </c>
      <c r="D10" s="302">
        <v>12239</v>
      </c>
      <c r="E10" s="303">
        <v>12349</v>
      </c>
      <c r="F10" s="304">
        <f>F11+F20+F23+F26+F29+F32</f>
        <v>12815</v>
      </c>
      <c r="G10" s="305">
        <v>343</v>
      </c>
      <c r="H10" s="306">
        <v>378</v>
      </c>
      <c r="I10" s="302">
        <v>2228</v>
      </c>
      <c r="J10" s="307">
        <f>J11+J14</f>
        <v>2317</v>
      </c>
      <c r="K10" s="218">
        <f>E10+G10+I10</f>
        <v>14920</v>
      </c>
      <c r="L10" s="218">
        <f>F10+H10+J10</f>
        <v>15510</v>
      </c>
    </row>
    <row r="11" spans="2:12" x14ac:dyDescent="0.35">
      <c r="B11" s="308" t="s">
        <v>173</v>
      </c>
      <c r="C11" s="309" t="s">
        <v>172</v>
      </c>
      <c r="D11" s="310">
        <v>4024</v>
      </c>
      <c r="E11" s="311">
        <v>4848</v>
      </c>
      <c r="F11" s="312">
        <v>5374</v>
      </c>
      <c r="G11" s="313">
        <v>343</v>
      </c>
      <c r="H11" s="314">
        <v>378</v>
      </c>
      <c r="I11" s="310">
        <v>2228</v>
      </c>
      <c r="J11" s="312">
        <v>2123</v>
      </c>
      <c r="K11" s="198">
        <f>E11+G11+I11</f>
        <v>7419</v>
      </c>
      <c r="L11" s="198">
        <f t="shared" ref="L11:L13" si="0">F11+H11+J11</f>
        <v>7875</v>
      </c>
    </row>
    <row r="12" spans="2:12" x14ac:dyDescent="0.35">
      <c r="B12" s="315" t="s">
        <v>174</v>
      </c>
      <c r="C12" s="309" t="s">
        <v>172</v>
      </c>
      <c r="D12" s="310"/>
      <c r="E12" s="311"/>
      <c r="F12" s="312">
        <v>4054</v>
      </c>
      <c r="G12" s="313"/>
      <c r="H12" s="314">
        <v>319</v>
      </c>
      <c r="I12" s="310"/>
      <c r="J12" s="312">
        <v>1708</v>
      </c>
      <c r="K12" s="314"/>
      <c r="L12" s="198">
        <f t="shared" si="0"/>
        <v>6081</v>
      </c>
    </row>
    <row r="13" spans="2:12" x14ac:dyDescent="0.35">
      <c r="B13" s="315" t="s">
        <v>175</v>
      </c>
      <c r="C13" s="309" t="s">
        <v>172</v>
      </c>
      <c r="D13" s="310"/>
      <c r="E13" s="311"/>
      <c r="F13" s="312">
        <v>1320</v>
      </c>
      <c r="G13" s="313"/>
      <c r="H13" s="314">
        <v>59</v>
      </c>
      <c r="I13" s="310"/>
      <c r="J13" s="316">
        <v>415</v>
      </c>
      <c r="K13" s="314"/>
      <c r="L13" s="191">
        <f t="shared" si="0"/>
        <v>1794</v>
      </c>
    </row>
    <row r="14" spans="2:12" x14ac:dyDescent="0.35">
      <c r="B14" s="308" t="s">
        <v>176</v>
      </c>
      <c r="C14" s="309" t="s">
        <v>172</v>
      </c>
      <c r="D14" s="310" t="s">
        <v>88</v>
      </c>
      <c r="E14" s="311" t="s">
        <v>88</v>
      </c>
      <c r="F14" s="317" t="s">
        <v>88</v>
      </c>
      <c r="G14" s="311" t="s">
        <v>88</v>
      </c>
      <c r="H14" s="311" t="s">
        <v>88</v>
      </c>
      <c r="I14" s="310"/>
      <c r="J14" s="318">
        <v>194</v>
      </c>
      <c r="K14" s="311"/>
      <c r="L14" s="311">
        <f>J14</f>
        <v>194</v>
      </c>
    </row>
    <row r="15" spans="2:12" x14ac:dyDescent="0.35">
      <c r="B15" s="315" t="s">
        <v>174</v>
      </c>
      <c r="C15" s="309" t="s">
        <v>172</v>
      </c>
      <c r="D15" s="310" t="s">
        <v>88</v>
      </c>
      <c r="E15" s="311" t="s">
        <v>88</v>
      </c>
      <c r="F15" s="317" t="s">
        <v>88</v>
      </c>
      <c r="G15" s="311" t="s">
        <v>88</v>
      </c>
      <c r="H15" s="311" t="s">
        <v>88</v>
      </c>
      <c r="I15" s="310"/>
      <c r="J15" s="318">
        <v>174</v>
      </c>
      <c r="K15" s="311"/>
      <c r="L15" s="311">
        <f t="shared" ref="L15:L16" si="1">J15</f>
        <v>174</v>
      </c>
    </row>
    <row r="16" spans="2:12" x14ac:dyDescent="0.35">
      <c r="B16" s="315" t="s">
        <v>175</v>
      </c>
      <c r="C16" s="309" t="s">
        <v>172</v>
      </c>
      <c r="D16" s="310" t="s">
        <v>88</v>
      </c>
      <c r="E16" s="311" t="s">
        <v>88</v>
      </c>
      <c r="F16" s="317" t="s">
        <v>88</v>
      </c>
      <c r="G16" s="311" t="s">
        <v>88</v>
      </c>
      <c r="H16" s="311" t="s">
        <v>88</v>
      </c>
      <c r="I16" s="310"/>
      <c r="J16" s="318">
        <v>20</v>
      </c>
      <c r="K16" s="311"/>
      <c r="L16" s="311">
        <f t="shared" si="1"/>
        <v>20</v>
      </c>
    </row>
    <row r="17" spans="2:12" x14ac:dyDescent="0.35">
      <c r="B17" s="308" t="s">
        <v>177</v>
      </c>
      <c r="C17" s="309" t="s">
        <v>172</v>
      </c>
      <c r="D17" s="319">
        <v>2</v>
      </c>
      <c r="E17" s="313">
        <v>2</v>
      </c>
      <c r="F17" s="320" t="s">
        <v>88</v>
      </c>
      <c r="G17" s="311" t="s">
        <v>88</v>
      </c>
      <c r="H17" s="311" t="s">
        <v>88</v>
      </c>
      <c r="I17" s="321" t="s">
        <v>88</v>
      </c>
      <c r="J17" s="320" t="s">
        <v>88</v>
      </c>
      <c r="K17" s="314">
        <f>E17</f>
        <v>2</v>
      </c>
      <c r="L17" s="322" t="s">
        <v>88</v>
      </c>
    </row>
    <row r="18" spans="2:12" x14ac:dyDescent="0.35">
      <c r="B18" s="315" t="s">
        <v>174</v>
      </c>
      <c r="C18" s="309" t="s">
        <v>172</v>
      </c>
      <c r="D18" s="310"/>
      <c r="E18" s="311"/>
      <c r="F18" s="320" t="s">
        <v>88</v>
      </c>
      <c r="G18" s="311" t="s">
        <v>88</v>
      </c>
      <c r="H18" s="311" t="s">
        <v>88</v>
      </c>
      <c r="I18" s="321" t="s">
        <v>88</v>
      </c>
      <c r="J18" s="320" t="s">
        <v>88</v>
      </c>
      <c r="K18" s="314"/>
      <c r="L18" s="322" t="s">
        <v>88</v>
      </c>
    </row>
    <row r="19" spans="2:12" x14ac:dyDescent="0.35">
      <c r="B19" s="315" t="s">
        <v>175</v>
      </c>
      <c r="C19" s="309" t="s">
        <v>172</v>
      </c>
      <c r="D19" s="310"/>
      <c r="E19" s="311"/>
      <c r="F19" s="320" t="s">
        <v>88</v>
      </c>
      <c r="G19" s="311" t="s">
        <v>88</v>
      </c>
      <c r="H19" s="311" t="s">
        <v>88</v>
      </c>
      <c r="I19" s="321" t="s">
        <v>88</v>
      </c>
      <c r="J19" s="320" t="s">
        <v>88</v>
      </c>
      <c r="K19" s="314"/>
      <c r="L19" s="322" t="s">
        <v>88</v>
      </c>
    </row>
    <row r="20" spans="2:12" x14ac:dyDescent="0.35">
      <c r="B20" s="308" t="s">
        <v>178</v>
      </c>
      <c r="C20" s="309" t="s">
        <v>172</v>
      </c>
      <c r="D20" s="319">
        <v>454</v>
      </c>
      <c r="E20" s="313">
        <v>348</v>
      </c>
      <c r="F20" s="316">
        <v>400</v>
      </c>
      <c r="G20" s="311" t="s">
        <v>88</v>
      </c>
      <c r="H20" s="311" t="s">
        <v>88</v>
      </c>
      <c r="I20" s="321" t="s">
        <v>88</v>
      </c>
      <c r="J20" s="320" t="s">
        <v>88</v>
      </c>
      <c r="K20" s="314">
        <f>E20</f>
        <v>348</v>
      </c>
      <c r="L20" s="314">
        <f>F20</f>
        <v>400</v>
      </c>
    </row>
    <row r="21" spans="2:12" x14ac:dyDescent="0.35">
      <c r="B21" s="315" t="s">
        <v>174</v>
      </c>
      <c r="C21" s="309" t="s">
        <v>172</v>
      </c>
      <c r="D21" s="310"/>
      <c r="E21" s="311"/>
      <c r="F21" s="316">
        <v>346</v>
      </c>
      <c r="G21" s="311" t="s">
        <v>88</v>
      </c>
      <c r="H21" s="311" t="s">
        <v>88</v>
      </c>
      <c r="I21" s="321" t="s">
        <v>88</v>
      </c>
      <c r="J21" s="320" t="s">
        <v>88</v>
      </c>
      <c r="K21" s="314"/>
      <c r="L21" s="314">
        <f t="shared" ref="L21:L33" si="2">F21</f>
        <v>346</v>
      </c>
    </row>
    <row r="22" spans="2:12" x14ac:dyDescent="0.35">
      <c r="B22" s="315" t="s">
        <v>175</v>
      </c>
      <c r="C22" s="309" t="s">
        <v>172</v>
      </c>
      <c r="D22" s="310"/>
      <c r="E22" s="311"/>
      <c r="F22" s="316">
        <v>54</v>
      </c>
      <c r="G22" s="311" t="s">
        <v>88</v>
      </c>
      <c r="H22" s="311" t="s">
        <v>88</v>
      </c>
      <c r="I22" s="321" t="s">
        <v>88</v>
      </c>
      <c r="J22" s="320" t="s">
        <v>88</v>
      </c>
      <c r="K22" s="314"/>
      <c r="L22" s="314">
        <f t="shared" si="2"/>
        <v>54</v>
      </c>
    </row>
    <row r="23" spans="2:12" x14ac:dyDescent="0.35">
      <c r="B23" s="308" t="s">
        <v>179</v>
      </c>
      <c r="C23" s="309" t="s">
        <v>172</v>
      </c>
      <c r="D23" s="319">
        <v>42</v>
      </c>
      <c r="E23" s="313">
        <v>54</v>
      </c>
      <c r="F23" s="316">
        <v>78</v>
      </c>
      <c r="G23" s="311" t="s">
        <v>88</v>
      </c>
      <c r="H23" s="311" t="s">
        <v>88</v>
      </c>
      <c r="I23" s="321" t="s">
        <v>88</v>
      </c>
      <c r="J23" s="320" t="s">
        <v>88</v>
      </c>
      <c r="K23" s="314">
        <f>E23</f>
        <v>54</v>
      </c>
      <c r="L23" s="314">
        <f t="shared" si="2"/>
        <v>78</v>
      </c>
    </row>
    <row r="24" spans="2:12" x14ac:dyDescent="0.35">
      <c r="B24" s="315" t="s">
        <v>174</v>
      </c>
      <c r="C24" s="309" t="s">
        <v>172</v>
      </c>
      <c r="D24" s="310"/>
      <c r="E24" s="311"/>
      <c r="F24" s="316">
        <v>68</v>
      </c>
      <c r="G24" s="311" t="s">
        <v>88</v>
      </c>
      <c r="H24" s="311" t="s">
        <v>88</v>
      </c>
      <c r="I24" s="321" t="s">
        <v>88</v>
      </c>
      <c r="J24" s="320" t="s">
        <v>88</v>
      </c>
      <c r="K24" s="314"/>
      <c r="L24" s="314">
        <f t="shared" si="2"/>
        <v>68</v>
      </c>
    </row>
    <row r="25" spans="2:12" x14ac:dyDescent="0.35">
      <c r="B25" s="315" t="s">
        <v>175</v>
      </c>
      <c r="C25" s="309" t="s">
        <v>172</v>
      </c>
      <c r="D25" s="310"/>
      <c r="E25" s="311"/>
      <c r="F25" s="316">
        <v>10</v>
      </c>
      <c r="G25" s="311" t="s">
        <v>88</v>
      </c>
      <c r="H25" s="311" t="s">
        <v>88</v>
      </c>
      <c r="I25" s="321" t="s">
        <v>88</v>
      </c>
      <c r="J25" s="320" t="s">
        <v>88</v>
      </c>
      <c r="K25" s="314"/>
      <c r="L25" s="314">
        <f t="shared" si="2"/>
        <v>10</v>
      </c>
    </row>
    <row r="26" spans="2:12" x14ac:dyDescent="0.35">
      <c r="B26" s="308" t="s">
        <v>180</v>
      </c>
      <c r="C26" s="309" t="s">
        <v>172</v>
      </c>
      <c r="D26" s="310">
        <v>7447</v>
      </c>
      <c r="E26" s="311">
        <v>6583</v>
      </c>
      <c r="F26" s="312">
        <v>6492</v>
      </c>
      <c r="G26" s="311" t="s">
        <v>88</v>
      </c>
      <c r="H26" s="311" t="s">
        <v>88</v>
      </c>
      <c r="I26" s="321" t="s">
        <v>88</v>
      </c>
      <c r="J26" s="320" t="s">
        <v>88</v>
      </c>
      <c r="K26" s="198">
        <f>E26</f>
        <v>6583</v>
      </c>
      <c r="L26" s="314">
        <f t="shared" si="2"/>
        <v>6492</v>
      </c>
    </row>
    <row r="27" spans="2:12" x14ac:dyDescent="0.35">
      <c r="B27" s="315" t="s">
        <v>174</v>
      </c>
      <c r="C27" s="309" t="s">
        <v>172</v>
      </c>
      <c r="D27" s="310"/>
      <c r="E27" s="311"/>
      <c r="F27" s="312">
        <v>5848</v>
      </c>
      <c r="G27" s="311" t="s">
        <v>88</v>
      </c>
      <c r="H27" s="311" t="s">
        <v>88</v>
      </c>
      <c r="I27" s="321" t="s">
        <v>88</v>
      </c>
      <c r="J27" s="320" t="s">
        <v>88</v>
      </c>
      <c r="K27" s="314"/>
      <c r="L27" s="314">
        <f t="shared" si="2"/>
        <v>5848</v>
      </c>
    </row>
    <row r="28" spans="2:12" x14ac:dyDescent="0.35">
      <c r="B28" s="315" t="s">
        <v>175</v>
      </c>
      <c r="C28" s="309" t="s">
        <v>172</v>
      </c>
      <c r="D28" s="310"/>
      <c r="E28" s="311"/>
      <c r="F28" s="316">
        <v>644</v>
      </c>
      <c r="G28" s="311" t="s">
        <v>88</v>
      </c>
      <c r="H28" s="311" t="s">
        <v>88</v>
      </c>
      <c r="I28" s="321" t="s">
        <v>88</v>
      </c>
      <c r="J28" s="320" t="s">
        <v>88</v>
      </c>
      <c r="K28" s="314"/>
      <c r="L28" s="314">
        <f t="shared" si="2"/>
        <v>644</v>
      </c>
    </row>
    <row r="29" spans="2:12" x14ac:dyDescent="0.35">
      <c r="B29" s="308" t="s">
        <v>181</v>
      </c>
      <c r="C29" s="309" t="s">
        <v>172</v>
      </c>
      <c r="D29" s="319">
        <v>261</v>
      </c>
      <c r="E29" s="313">
        <v>294</v>
      </c>
      <c r="F29" s="316">
        <v>330</v>
      </c>
      <c r="G29" s="311" t="s">
        <v>88</v>
      </c>
      <c r="H29" s="311" t="s">
        <v>88</v>
      </c>
      <c r="I29" s="321" t="s">
        <v>88</v>
      </c>
      <c r="J29" s="320" t="s">
        <v>88</v>
      </c>
      <c r="K29" s="314">
        <f>E29</f>
        <v>294</v>
      </c>
      <c r="L29" s="314">
        <f t="shared" si="2"/>
        <v>330</v>
      </c>
    </row>
    <row r="30" spans="2:12" x14ac:dyDescent="0.35">
      <c r="B30" s="315" t="s">
        <v>174</v>
      </c>
      <c r="C30" s="309" t="s">
        <v>172</v>
      </c>
      <c r="D30" s="310"/>
      <c r="E30" s="311"/>
      <c r="F30" s="316">
        <v>273</v>
      </c>
      <c r="G30" s="311" t="s">
        <v>88</v>
      </c>
      <c r="H30" s="311" t="s">
        <v>88</v>
      </c>
      <c r="I30" s="321" t="s">
        <v>88</v>
      </c>
      <c r="J30" s="320" t="s">
        <v>88</v>
      </c>
      <c r="K30" s="314"/>
      <c r="L30" s="314">
        <f t="shared" si="2"/>
        <v>273</v>
      </c>
    </row>
    <row r="31" spans="2:12" x14ac:dyDescent="0.35">
      <c r="B31" s="315" t="s">
        <v>175</v>
      </c>
      <c r="C31" s="309" t="s">
        <v>172</v>
      </c>
      <c r="D31" s="310"/>
      <c r="E31" s="311"/>
      <c r="F31" s="316">
        <v>57</v>
      </c>
      <c r="G31" s="311" t="s">
        <v>88</v>
      </c>
      <c r="H31" s="311" t="s">
        <v>88</v>
      </c>
      <c r="I31" s="321" t="s">
        <v>88</v>
      </c>
      <c r="J31" s="320" t="s">
        <v>88</v>
      </c>
      <c r="K31" s="314"/>
      <c r="L31" s="314">
        <f t="shared" si="2"/>
        <v>57</v>
      </c>
    </row>
    <row r="32" spans="2:12" x14ac:dyDescent="0.35">
      <c r="B32" s="308" t="s">
        <v>182</v>
      </c>
      <c r="C32" s="309" t="s">
        <v>172</v>
      </c>
      <c r="D32" s="319" t="s">
        <v>88</v>
      </c>
      <c r="E32" s="313" t="s">
        <v>88</v>
      </c>
      <c r="F32" s="320">
        <v>141</v>
      </c>
      <c r="G32" s="311" t="s">
        <v>88</v>
      </c>
      <c r="H32" s="311" t="s">
        <v>88</v>
      </c>
      <c r="I32" s="321" t="s">
        <v>88</v>
      </c>
      <c r="J32" s="320" t="s">
        <v>88</v>
      </c>
      <c r="K32" s="322" t="s">
        <v>88</v>
      </c>
      <c r="L32" s="314">
        <f t="shared" si="2"/>
        <v>141</v>
      </c>
    </row>
    <row r="33" spans="2:12" x14ac:dyDescent="0.35">
      <c r="B33" s="315" t="s">
        <v>174</v>
      </c>
      <c r="C33" s="309" t="s">
        <v>172</v>
      </c>
      <c r="D33" s="310" t="s">
        <v>88</v>
      </c>
      <c r="E33" s="311" t="s">
        <v>88</v>
      </c>
      <c r="F33" s="316">
        <v>117</v>
      </c>
      <c r="G33" s="311" t="s">
        <v>88</v>
      </c>
      <c r="H33" s="311" t="s">
        <v>88</v>
      </c>
      <c r="I33" s="321" t="s">
        <v>88</v>
      </c>
      <c r="J33" s="320" t="s">
        <v>88</v>
      </c>
      <c r="K33" s="322" t="s">
        <v>88</v>
      </c>
      <c r="L33" s="314">
        <f t="shared" si="2"/>
        <v>117</v>
      </c>
    </row>
    <row r="34" spans="2:12" ht="14.6" thickBot="1" x14ac:dyDescent="0.4">
      <c r="B34" s="323" t="s">
        <v>175</v>
      </c>
      <c r="C34" s="324" t="s">
        <v>172</v>
      </c>
      <c r="D34" s="325" t="s">
        <v>88</v>
      </c>
      <c r="E34" s="326" t="s">
        <v>88</v>
      </c>
      <c r="F34" s="327">
        <v>24</v>
      </c>
      <c r="G34" s="328" t="s">
        <v>88</v>
      </c>
      <c r="H34" s="329" t="s">
        <v>88</v>
      </c>
      <c r="I34" s="325" t="s">
        <v>88</v>
      </c>
      <c r="J34" s="330" t="s">
        <v>88</v>
      </c>
      <c r="K34" s="329" t="s">
        <v>88</v>
      </c>
      <c r="L34" s="331">
        <f>F34</f>
        <v>24</v>
      </c>
    </row>
    <row r="35" spans="2:12" ht="14.6" thickBot="1" x14ac:dyDescent="0.4">
      <c r="B35" s="751" t="s">
        <v>183</v>
      </c>
      <c r="C35" s="752" t="s">
        <v>184</v>
      </c>
      <c r="D35" s="753">
        <v>5.29</v>
      </c>
      <c r="E35" s="753">
        <v>5.0999999999999996</v>
      </c>
      <c r="F35" s="754">
        <v>5.62</v>
      </c>
      <c r="G35" s="753">
        <v>15</v>
      </c>
      <c r="H35" s="755">
        <v>6.36</v>
      </c>
      <c r="I35" s="756">
        <v>2.8</v>
      </c>
      <c r="J35" s="754">
        <v>3.28</v>
      </c>
      <c r="K35" s="755">
        <v>4.9800000000000004</v>
      </c>
      <c r="L35" s="755">
        <v>5.29</v>
      </c>
    </row>
    <row r="36" spans="2:12" x14ac:dyDescent="0.35">
      <c r="B36" s="353" t="s">
        <v>185</v>
      </c>
      <c r="C36" s="354" t="s">
        <v>172</v>
      </c>
      <c r="D36" s="334">
        <f t="shared" ref="D36:J36" si="3">D37+D38</f>
        <v>1888</v>
      </c>
      <c r="E36" s="334">
        <f t="shared" si="3"/>
        <v>2938</v>
      </c>
      <c r="F36" s="355">
        <f t="shared" si="3"/>
        <v>4116</v>
      </c>
      <c r="G36" s="336">
        <f t="shared" si="3"/>
        <v>103</v>
      </c>
      <c r="H36" s="337">
        <f t="shared" si="3"/>
        <v>78</v>
      </c>
      <c r="I36" s="333">
        <f t="shared" si="3"/>
        <v>1308</v>
      </c>
      <c r="J36" s="335">
        <f t="shared" si="3"/>
        <v>906</v>
      </c>
      <c r="K36" s="294">
        <f>E36+G36+I36</f>
        <v>4349</v>
      </c>
      <c r="L36" s="294">
        <f>F36+H36+J36</f>
        <v>5100</v>
      </c>
    </row>
    <row r="37" spans="2:12" x14ac:dyDescent="0.35">
      <c r="B37" s="349" t="s">
        <v>174</v>
      </c>
      <c r="C37" s="338" t="s">
        <v>172</v>
      </c>
      <c r="D37" s="311">
        <v>1541</v>
      </c>
      <c r="E37" s="311">
        <v>2365</v>
      </c>
      <c r="F37" s="312">
        <v>3289</v>
      </c>
      <c r="G37" s="313">
        <v>80</v>
      </c>
      <c r="H37" s="314">
        <v>56</v>
      </c>
      <c r="I37" s="310">
        <v>1078</v>
      </c>
      <c r="J37" s="316">
        <v>688</v>
      </c>
      <c r="K37" s="294">
        <f t="shared" ref="K37:K38" si="4">E37+G37+I37</f>
        <v>3523</v>
      </c>
      <c r="L37" s="198">
        <f>F37+H37+J37</f>
        <v>4033</v>
      </c>
    </row>
    <row r="38" spans="2:12" ht="14.6" thickBot="1" x14ac:dyDescent="0.4">
      <c r="B38" s="356" t="s">
        <v>175</v>
      </c>
      <c r="C38" s="340" t="s">
        <v>172</v>
      </c>
      <c r="D38" s="343">
        <v>347</v>
      </c>
      <c r="E38" s="343">
        <v>573</v>
      </c>
      <c r="F38" s="342">
        <v>827</v>
      </c>
      <c r="G38" s="343">
        <v>23</v>
      </c>
      <c r="H38" s="339">
        <v>22</v>
      </c>
      <c r="I38" s="357">
        <v>230</v>
      </c>
      <c r="J38" s="342">
        <v>218</v>
      </c>
      <c r="K38" s="294">
        <f t="shared" si="4"/>
        <v>826</v>
      </c>
      <c r="L38" s="672">
        <f>F38+H38+J38</f>
        <v>1067</v>
      </c>
    </row>
    <row r="39" spans="2:12" ht="14.6" thickBot="1" x14ac:dyDescent="0.4">
      <c r="B39" s="344" t="s">
        <v>186</v>
      </c>
      <c r="C39" s="332" t="s">
        <v>187</v>
      </c>
      <c r="D39" s="684">
        <v>18.600000000000001</v>
      </c>
      <c r="E39" s="684">
        <v>17.5</v>
      </c>
      <c r="F39" s="685">
        <v>29.5</v>
      </c>
      <c r="G39" s="684">
        <v>13.74</v>
      </c>
      <c r="H39" s="686">
        <v>14.47</v>
      </c>
      <c r="I39" s="687">
        <v>56</v>
      </c>
      <c r="J39" s="685">
        <v>45.61</v>
      </c>
      <c r="K39" s="686">
        <v>23.16</v>
      </c>
      <c r="L39" s="686">
        <v>31.69</v>
      </c>
    </row>
    <row r="40" spans="2:12" ht="14.6" thickBot="1" x14ac:dyDescent="0.4">
      <c r="B40" s="751" t="s">
        <v>188</v>
      </c>
      <c r="C40" s="752" t="s">
        <v>189</v>
      </c>
      <c r="D40" s="757">
        <v>4004020</v>
      </c>
      <c r="E40" s="758">
        <v>5356498</v>
      </c>
      <c r="F40" s="759">
        <v>6523179</v>
      </c>
      <c r="G40" s="760"/>
      <c r="H40" s="760">
        <v>7116</v>
      </c>
      <c r="I40" s="761"/>
      <c r="J40" s="759">
        <v>75759</v>
      </c>
      <c r="K40" s="760">
        <v>5356498</v>
      </c>
      <c r="L40" s="760">
        <f>F40+H40+J40</f>
        <v>6606054</v>
      </c>
    </row>
    <row r="41" spans="2:12" x14ac:dyDescent="0.35">
      <c r="B41" s="353" t="s">
        <v>190</v>
      </c>
      <c r="C41" s="354" t="s">
        <v>172</v>
      </c>
      <c r="D41" s="336">
        <v>5</v>
      </c>
      <c r="E41" s="336">
        <v>11</v>
      </c>
      <c r="F41" s="335">
        <v>14</v>
      </c>
      <c r="G41" s="336">
        <v>0</v>
      </c>
      <c r="H41" s="337">
        <v>0</v>
      </c>
      <c r="I41" s="362">
        <v>0</v>
      </c>
      <c r="J41" s="335">
        <v>2</v>
      </c>
      <c r="K41" s="337">
        <v>11</v>
      </c>
      <c r="L41" s="337">
        <f>F41+H41+J41</f>
        <v>16</v>
      </c>
    </row>
    <row r="42" spans="2:12" x14ac:dyDescent="0.35">
      <c r="B42" s="363" t="s">
        <v>173</v>
      </c>
      <c r="C42" s="338" t="s">
        <v>172</v>
      </c>
      <c r="D42" s="313"/>
      <c r="E42" s="313">
        <v>6</v>
      </c>
      <c r="F42" s="316">
        <v>6</v>
      </c>
      <c r="G42" s="313">
        <v>0</v>
      </c>
      <c r="H42" s="314">
        <v>0</v>
      </c>
      <c r="I42" s="319">
        <v>0</v>
      </c>
      <c r="J42" s="316">
        <v>2</v>
      </c>
      <c r="K42" s="314">
        <v>6</v>
      </c>
      <c r="L42" s="314">
        <f>F42+H42+J42</f>
        <v>8</v>
      </c>
    </row>
    <row r="43" spans="2:12" x14ac:dyDescent="0.35">
      <c r="B43" s="363" t="s">
        <v>180</v>
      </c>
      <c r="C43" s="338" t="s">
        <v>172</v>
      </c>
      <c r="D43" s="313"/>
      <c r="E43" s="313">
        <v>5</v>
      </c>
      <c r="F43" s="316">
        <v>8</v>
      </c>
      <c r="G43" s="322" t="s">
        <v>88</v>
      </c>
      <c r="H43" s="322" t="s">
        <v>88</v>
      </c>
      <c r="I43" s="321" t="s">
        <v>88</v>
      </c>
      <c r="J43" s="320" t="s">
        <v>88</v>
      </c>
      <c r="K43" s="314">
        <v>5</v>
      </c>
      <c r="L43" s="314">
        <f>F43</f>
        <v>8</v>
      </c>
    </row>
    <row r="44" spans="2:12" x14ac:dyDescent="0.35">
      <c r="B44" s="363" t="s">
        <v>174</v>
      </c>
      <c r="C44" s="338" t="s">
        <v>172</v>
      </c>
      <c r="D44" s="313">
        <v>3</v>
      </c>
      <c r="E44" s="313">
        <v>4</v>
      </c>
      <c r="F44" s="316">
        <v>6</v>
      </c>
      <c r="G44" s="313">
        <v>0</v>
      </c>
      <c r="H44" s="314">
        <v>0</v>
      </c>
      <c r="I44" s="319">
        <v>0</v>
      </c>
      <c r="J44" s="316">
        <v>2</v>
      </c>
      <c r="K44" s="314">
        <v>4</v>
      </c>
      <c r="L44" s="314">
        <f>F44+H44+J44</f>
        <v>8</v>
      </c>
    </row>
    <row r="45" spans="2:12" ht="14.6" thickBot="1" x14ac:dyDescent="0.4">
      <c r="B45" s="364" t="s">
        <v>175</v>
      </c>
      <c r="C45" s="340" t="s">
        <v>172</v>
      </c>
      <c r="D45" s="343">
        <v>2</v>
      </c>
      <c r="E45" s="343">
        <v>7</v>
      </c>
      <c r="F45" s="342">
        <v>8</v>
      </c>
      <c r="G45" s="343">
        <v>0</v>
      </c>
      <c r="H45" s="339">
        <v>0</v>
      </c>
      <c r="I45" s="357">
        <v>0</v>
      </c>
      <c r="J45" s="342">
        <v>0</v>
      </c>
      <c r="K45" s="339">
        <v>7</v>
      </c>
      <c r="L45" s="339">
        <f>F45+H45+J45</f>
        <v>8</v>
      </c>
    </row>
    <row r="46" spans="2:12" x14ac:dyDescent="0.35">
      <c r="B46" s="365" t="s">
        <v>191</v>
      </c>
      <c r="C46" s="332" t="s">
        <v>172</v>
      </c>
      <c r="D46" s="346">
        <v>24</v>
      </c>
      <c r="E46" s="346">
        <v>46</v>
      </c>
      <c r="F46" s="347">
        <v>67</v>
      </c>
      <c r="G46" s="346">
        <v>0</v>
      </c>
      <c r="H46" s="348">
        <v>0</v>
      </c>
      <c r="I46" s="345">
        <v>5</v>
      </c>
      <c r="J46" s="347">
        <v>4</v>
      </c>
      <c r="K46" s="348">
        <v>51</v>
      </c>
      <c r="L46" s="348">
        <f>F46+H46+J46</f>
        <v>71</v>
      </c>
    </row>
    <row r="47" spans="2:12" x14ac:dyDescent="0.35">
      <c r="B47" s="363" t="s">
        <v>173</v>
      </c>
      <c r="C47" s="338" t="s">
        <v>172</v>
      </c>
      <c r="D47" s="313">
        <v>21</v>
      </c>
      <c r="E47" s="313">
        <v>24</v>
      </c>
      <c r="F47" s="316">
        <v>27</v>
      </c>
      <c r="G47" s="313">
        <v>0</v>
      </c>
      <c r="H47" s="314">
        <v>0</v>
      </c>
      <c r="I47" s="319">
        <v>5</v>
      </c>
      <c r="J47" s="316">
        <v>4</v>
      </c>
      <c r="K47" s="314">
        <v>29</v>
      </c>
      <c r="L47" s="314">
        <f>F47+H47+J47</f>
        <v>31</v>
      </c>
    </row>
    <row r="48" spans="2:12" x14ac:dyDescent="0.35">
      <c r="B48" s="363" t="s">
        <v>180</v>
      </c>
      <c r="C48" s="338" t="s">
        <v>172</v>
      </c>
      <c r="D48" s="313">
        <v>3</v>
      </c>
      <c r="E48" s="313">
        <v>22</v>
      </c>
      <c r="F48" s="316">
        <v>28</v>
      </c>
      <c r="G48" s="322" t="s">
        <v>88</v>
      </c>
      <c r="H48" s="322" t="s">
        <v>88</v>
      </c>
      <c r="I48" s="321" t="s">
        <v>88</v>
      </c>
      <c r="J48" s="320" t="s">
        <v>88</v>
      </c>
      <c r="K48" s="314">
        <v>22</v>
      </c>
      <c r="L48" s="314">
        <f>F48</f>
        <v>28</v>
      </c>
    </row>
    <row r="49" spans="2:12" x14ac:dyDescent="0.35">
      <c r="B49" s="363" t="s">
        <v>178</v>
      </c>
      <c r="C49" s="338" t="s">
        <v>172</v>
      </c>
      <c r="D49" s="313">
        <v>0</v>
      </c>
      <c r="E49" s="313">
        <v>0</v>
      </c>
      <c r="F49" s="316">
        <v>12</v>
      </c>
      <c r="G49" s="322" t="s">
        <v>88</v>
      </c>
      <c r="H49" s="322" t="s">
        <v>88</v>
      </c>
      <c r="I49" s="321" t="s">
        <v>88</v>
      </c>
      <c r="J49" s="320" t="s">
        <v>88</v>
      </c>
      <c r="K49" s="314">
        <v>0</v>
      </c>
      <c r="L49" s="314">
        <f>F49</f>
        <v>12</v>
      </c>
    </row>
    <row r="50" spans="2:12" x14ac:dyDescent="0.35">
      <c r="B50" s="363" t="s">
        <v>174</v>
      </c>
      <c r="C50" s="338" t="s">
        <v>172</v>
      </c>
      <c r="D50" s="313">
        <v>17</v>
      </c>
      <c r="E50" s="313">
        <v>32</v>
      </c>
      <c r="F50" s="316">
        <v>34</v>
      </c>
      <c r="G50" s="313">
        <v>0</v>
      </c>
      <c r="H50" s="314">
        <v>0</v>
      </c>
      <c r="I50" s="319">
        <v>5</v>
      </c>
      <c r="J50" s="316">
        <v>4</v>
      </c>
      <c r="K50" s="314">
        <v>37</v>
      </c>
      <c r="L50" s="314">
        <f t="shared" ref="L50" si="5">F50+H50+J50</f>
        <v>38</v>
      </c>
    </row>
    <row r="51" spans="2:12" ht="14.6" thickBot="1" x14ac:dyDescent="0.4">
      <c r="B51" s="366" t="s">
        <v>175</v>
      </c>
      <c r="C51" s="351" t="s">
        <v>172</v>
      </c>
      <c r="D51" s="328">
        <v>7</v>
      </c>
      <c r="E51" s="328">
        <v>14</v>
      </c>
      <c r="F51" s="327">
        <v>33</v>
      </c>
      <c r="G51" s="328">
        <v>0</v>
      </c>
      <c r="H51" s="331">
        <v>0</v>
      </c>
      <c r="I51" s="352">
        <v>0</v>
      </c>
      <c r="J51" s="327">
        <v>0</v>
      </c>
      <c r="K51" s="331">
        <v>14</v>
      </c>
      <c r="L51" s="331">
        <f>F51+H51+J51</f>
        <v>33</v>
      </c>
    </row>
    <row r="52" spans="2:12" x14ac:dyDescent="0.35">
      <c r="B52" s="353" t="s">
        <v>192</v>
      </c>
      <c r="C52" s="354" t="s">
        <v>172</v>
      </c>
      <c r="D52" s="367">
        <v>69</v>
      </c>
      <c r="E52" s="336">
        <v>38</v>
      </c>
      <c r="F52" s="335">
        <v>60</v>
      </c>
      <c r="G52" s="336">
        <v>3</v>
      </c>
      <c r="H52" s="337">
        <v>3</v>
      </c>
      <c r="I52" s="362">
        <v>23</v>
      </c>
      <c r="J52" s="335">
        <v>20</v>
      </c>
      <c r="K52" s="337">
        <f>E52+G52+I52</f>
        <v>64</v>
      </c>
      <c r="L52" s="337">
        <f>F52+H52+J52</f>
        <v>83</v>
      </c>
    </row>
    <row r="53" spans="2:12" x14ac:dyDescent="0.35">
      <c r="B53" s="363" t="s">
        <v>173</v>
      </c>
      <c r="C53" s="338" t="s">
        <v>172</v>
      </c>
      <c r="D53" s="313">
        <v>49</v>
      </c>
      <c r="E53" s="313">
        <v>17</v>
      </c>
      <c r="F53" s="316">
        <v>19</v>
      </c>
      <c r="G53" s="313">
        <v>3</v>
      </c>
      <c r="H53" s="314">
        <v>3</v>
      </c>
      <c r="I53" s="319">
        <v>23</v>
      </c>
      <c r="J53" s="316">
        <v>20</v>
      </c>
      <c r="K53" s="314">
        <v>43</v>
      </c>
      <c r="L53" s="314">
        <f>F53+H53+J53</f>
        <v>42</v>
      </c>
    </row>
    <row r="54" spans="2:12" x14ac:dyDescent="0.35">
      <c r="B54" s="363" t="s">
        <v>182</v>
      </c>
      <c r="C54" s="338" t="s">
        <v>172</v>
      </c>
      <c r="D54" s="313">
        <v>0</v>
      </c>
      <c r="E54" s="313">
        <v>2</v>
      </c>
      <c r="F54" s="316">
        <v>0</v>
      </c>
      <c r="G54" s="322" t="s">
        <v>88</v>
      </c>
      <c r="H54" s="322" t="s">
        <v>88</v>
      </c>
      <c r="I54" s="321" t="s">
        <v>88</v>
      </c>
      <c r="J54" s="320" t="s">
        <v>88</v>
      </c>
      <c r="K54" s="314">
        <v>2</v>
      </c>
      <c r="L54" s="314">
        <f>F54</f>
        <v>0</v>
      </c>
    </row>
    <row r="55" spans="2:12" x14ac:dyDescent="0.35">
      <c r="B55" s="363" t="s">
        <v>180</v>
      </c>
      <c r="C55" s="338" t="s">
        <v>172</v>
      </c>
      <c r="D55" s="313">
        <v>20</v>
      </c>
      <c r="E55" s="313">
        <v>19</v>
      </c>
      <c r="F55" s="316">
        <v>41</v>
      </c>
      <c r="G55" s="322" t="s">
        <v>88</v>
      </c>
      <c r="H55" s="322" t="s">
        <v>88</v>
      </c>
      <c r="I55" s="321" t="s">
        <v>88</v>
      </c>
      <c r="J55" s="320" t="s">
        <v>88</v>
      </c>
      <c r="K55" s="314">
        <v>19</v>
      </c>
      <c r="L55" s="314">
        <f>F55</f>
        <v>41</v>
      </c>
    </row>
    <row r="56" spans="2:12" x14ac:dyDescent="0.35">
      <c r="B56" s="363" t="s">
        <v>174</v>
      </c>
      <c r="C56" s="338" t="s">
        <v>172</v>
      </c>
      <c r="D56" s="368">
        <v>48</v>
      </c>
      <c r="E56" s="313">
        <v>28</v>
      </c>
      <c r="F56" s="316">
        <v>34</v>
      </c>
      <c r="G56" s="313">
        <v>2</v>
      </c>
      <c r="H56" s="314">
        <v>2</v>
      </c>
      <c r="I56" s="319">
        <v>19</v>
      </c>
      <c r="J56" s="316">
        <v>12</v>
      </c>
      <c r="K56" s="314">
        <v>49</v>
      </c>
      <c r="L56" s="314">
        <f>F56+H56+J56</f>
        <v>48</v>
      </c>
    </row>
    <row r="57" spans="2:12" ht="14.6" thickBot="1" x14ac:dyDescent="0.4">
      <c r="B57" s="364" t="s">
        <v>175</v>
      </c>
      <c r="C57" s="340" t="s">
        <v>172</v>
      </c>
      <c r="D57" s="369">
        <v>21</v>
      </c>
      <c r="E57" s="343">
        <v>10</v>
      </c>
      <c r="F57" s="342">
        <v>26</v>
      </c>
      <c r="G57" s="343">
        <v>1</v>
      </c>
      <c r="H57" s="339">
        <v>1</v>
      </c>
      <c r="I57" s="357">
        <v>4</v>
      </c>
      <c r="J57" s="342">
        <v>8</v>
      </c>
      <c r="K57" s="339">
        <v>15</v>
      </c>
      <c r="L57" s="339">
        <f>F57+H57+J57</f>
        <v>35</v>
      </c>
    </row>
    <row r="58" spans="2:12" x14ac:dyDescent="0.35">
      <c r="B58" s="344" t="s">
        <v>193</v>
      </c>
      <c r="C58" s="332" t="s">
        <v>172</v>
      </c>
      <c r="D58" s="370">
        <v>31</v>
      </c>
      <c r="E58" s="346">
        <v>64</v>
      </c>
      <c r="F58" s="347">
        <v>104</v>
      </c>
      <c r="G58" s="346">
        <v>2</v>
      </c>
      <c r="H58" s="348">
        <v>2</v>
      </c>
      <c r="I58" s="345">
        <v>14</v>
      </c>
      <c r="J58" s="347">
        <v>33</v>
      </c>
      <c r="K58" s="348">
        <v>80</v>
      </c>
      <c r="L58" s="348">
        <f>F58+H58+J58</f>
        <v>139</v>
      </c>
    </row>
    <row r="59" spans="2:12" x14ac:dyDescent="0.35">
      <c r="B59" s="363" t="s">
        <v>173</v>
      </c>
      <c r="C59" s="338" t="s">
        <v>172</v>
      </c>
      <c r="D59" s="313">
        <v>16</v>
      </c>
      <c r="E59" s="313">
        <v>14</v>
      </c>
      <c r="F59" s="316">
        <v>34</v>
      </c>
      <c r="G59" s="313">
        <v>2</v>
      </c>
      <c r="H59" s="314">
        <v>2</v>
      </c>
      <c r="I59" s="319">
        <v>14</v>
      </c>
      <c r="J59" s="316">
        <v>33</v>
      </c>
      <c r="K59" s="314">
        <v>30</v>
      </c>
      <c r="L59" s="314">
        <f>F59+H59+J59</f>
        <v>69</v>
      </c>
    </row>
    <row r="60" spans="2:12" x14ac:dyDescent="0.35">
      <c r="B60" s="363" t="s">
        <v>180</v>
      </c>
      <c r="C60" s="338" t="s">
        <v>172</v>
      </c>
      <c r="D60" s="313">
        <v>15</v>
      </c>
      <c r="E60" s="313">
        <v>40</v>
      </c>
      <c r="F60" s="316">
        <v>50</v>
      </c>
      <c r="G60" s="322" t="s">
        <v>88</v>
      </c>
      <c r="H60" s="322" t="s">
        <v>88</v>
      </c>
      <c r="I60" s="321" t="s">
        <v>88</v>
      </c>
      <c r="J60" s="320" t="s">
        <v>88</v>
      </c>
      <c r="K60" s="314">
        <v>40</v>
      </c>
      <c r="L60" s="314">
        <f>F60</f>
        <v>50</v>
      </c>
    </row>
    <row r="61" spans="2:12" x14ac:dyDescent="0.35">
      <c r="B61" s="363" t="s">
        <v>178</v>
      </c>
      <c r="C61" s="338" t="s">
        <v>172</v>
      </c>
      <c r="D61" s="313"/>
      <c r="E61" s="313">
        <v>10</v>
      </c>
      <c r="F61" s="316">
        <v>20</v>
      </c>
      <c r="G61" s="322" t="s">
        <v>88</v>
      </c>
      <c r="H61" s="322" t="s">
        <v>88</v>
      </c>
      <c r="I61" s="321" t="s">
        <v>88</v>
      </c>
      <c r="J61" s="320" t="s">
        <v>88</v>
      </c>
      <c r="K61" s="314">
        <v>10</v>
      </c>
      <c r="L61" s="314">
        <f>F61</f>
        <v>20</v>
      </c>
    </row>
    <row r="62" spans="2:12" x14ac:dyDescent="0.35">
      <c r="B62" s="363" t="s">
        <v>174</v>
      </c>
      <c r="C62" s="338" t="s">
        <v>172</v>
      </c>
      <c r="D62" s="368">
        <v>24</v>
      </c>
      <c r="E62" s="313">
        <v>49</v>
      </c>
      <c r="F62" s="316">
        <v>72</v>
      </c>
      <c r="G62" s="313">
        <v>1</v>
      </c>
      <c r="H62" s="314">
        <v>2</v>
      </c>
      <c r="I62" s="319">
        <v>14</v>
      </c>
      <c r="J62" s="316">
        <v>29</v>
      </c>
      <c r="K62" s="314">
        <v>64</v>
      </c>
      <c r="L62" s="314">
        <f>F62+H62+J62</f>
        <v>103</v>
      </c>
    </row>
    <row r="63" spans="2:12" ht="14.6" thickBot="1" x14ac:dyDescent="0.4">
      <c r="B63" s="366" t="s">
        <v>175</v>
      </c>
      <c r="C63" s="351" t="s">
        <v>172</v>
      </c>
      <c r="D63" s="371">
        <v>7</v>
      </c>
      <c r="E63" s="328">
        <v>15</v>
      </c>
      <c r="F63" s="327">
        <v>32</v>
      </c>
      <c r="G63" s="328">
        <v>1</v>
      </c>
      <c r="H63" s="331">
        <v>0</v>
      </c>
      <c r="I63" s="352">
        <v>0</v>
      </c>
      <c r="J63" s="327">
        <v>4</v>
      </c>
      <c r="K63" s="331">
        <v>16</v>
      </c>
      <c r="L63" s="331">
        <f>F63+H63+J63</f>
        <v>36</v>
      </c>
    </row>
    <row r="64" spans="2:12" x14ac:dyDescent="0.35">
      <c r="B64" s="353" t="s">
        <v>194</v>
      </c>
      <c r="C64" s="354" t="s">
        <v>172</v>
      </c>
      <c r="D64" s="367">
        <f>D65+D66+D67</f>
        <v>249</v>
      </c>
      <c r="E64" s="336">
        <v>256</v>
      </c>
      <c r="F64" s="335">
        <v>243</v>
      </c>
      <c r="G64" s="336">
        <v>6</v>
      </c>
      <c r="H64" s="337">
        <v>8</v>
      </c>
      <c r="I64" s="362">
        <v>0</v>
      </c>
      <c r="J64" s="335">
        <v>65</v>
      </c>
      <c r="K64" s="337">
        <f>E64+G64+I64</f>
        <v>262</v>
      </c>
      <c r="L64" s="337">
        <f>F64+H64+J64</f>
        <v>316</v>
      </c>
    </row>
    <row r="65" spans="2:12" x14ac:dyDescent="0.35">
      <c r="B65" s="363" t="s">
        <v>173</v>
      </c>
      <c r="C65" s="338" t="s">
        <v>172</v>
      </c>
      <c r="D65" s="313">
        <v>31</v>
      </c>
      <c r="E65" s="313">
        <v>63</v>
      </c>
      <c r="F65" s="316">
        <v>86</v>
      </c>
      <c r="G65" s="313">
        <v>6</v>
      </c>
      <c r="H65" s="314">
        <v>8</v>
      </c>
      <c r="I65" s="319">
        <v>0</v>
      </c>
      <c r="J65" s="316">
        <v>65</v>
      </c>
      <c r="K65" s="314">
        <v>69</v>
      </c>
      <c r="L65" s="314">
        <f>F65+H65+J65</f>
        <v>159</v>
      </c>
    </row>
    <row r="66" spans="2:12" x14ac:dyDescent="0.35">
      <c r="B66" s="363" t="s">
        <v>180</v>
      </c>
      <c r="C66" s="338" t="s">
        <v>172</v>
      </c>
      <c r="D66" s="313">
        <v>218</v>
      </c>
      <c r="E66" s="313">
        <v>183</v>
      </c>
      <c r="F66" s="316">
        <v>137</v>
      </c>
      <c r="G66" s="322" t="s">
        <v>88</v>
      </c>
      <c r="H66" s="322" t="s">
        <v>88</v>
      </c>
      <c r="I66" s="321" t="s">
        <v>88</v>
      </c>
      <c r="J66" s="320" t="s">
        <v>88</v>
      </c>
      <c r="K66" s="314">
        <v>183</v>
      </c>
      <c r="L66" s="314">
        <f>F66</f>
        <v>137</v>
      </c>
    </row>
    <row r="67" spans="2:12" x14ac:dyDescent="0.35">
      <c r="B67" s="363" t="s">
        <v>178</v>
      </c>
      <c r="C67" s="338" t="s">
        <v>172</v>
      </c>
      <c r="D67" s="313">
        <v>0</v>
      </c>
      <c r="E67" s="313">
        <v>10</v>
      </c>
      <c r="F67" s="316">
        <v>20</v>
      </c>
      <c r="G67" s="322" t="s">
        <v>88</v>
      </c>
      <c r="H67" s="322" t="s">
        <v>88</v>
      </c>
      <c r="I67" s="321" t="s">
        <v>88</v>
      </c>
      <c r="J67" s="320" t="s">
        <v>88</v>
      </c>
      <c r="K67" s="314">
        <v>10</v>
      </c>
      <c r="L67" s="314">
        <f>F67</f>
        <v>20</v>
      </c>
    </row>
    <row r="68" spans="2:12" x14ac:dyDescent="0.35">
      <c r="B68" s="363" t="s">
        <v>174</v>
      </c>
      <c r="C68" s="338" t="s">
        <v>172</v>
      </c>
      <c r="D68" s="368">
        <v>223</v>
      </c>
      <c r="E68" s="313">
        <v>219</v>
      </c>
      <c r="F68" s="316">
        <v>189</v>
      </c>
      <c r="G68" s="313">
        <v>5</v>
      </c>
      <c r="H68" s="314">
        <v>7</v>
      </c>
      <c r="I68" s="319">
        <v>0</v>
      </c>
      <c r="J68" s="316">
        <v>59</v>
      </c>
      <c r="K68" s="314">
        <v>224</v>
      </c>
      <c r="L68" s="314">
        <f>F68+H68+J68</f>
        <v>255</v>
      </c>
    </row>
    <row r="69" spans="2:12" ht="14.6" thickBot="1" x14ac:dyDescent="0.4">
      <c r="B69" s="364" t="s">
        <v>175</v>
      </c>
      <c r="C69" s="340" t="s">
        <v>172</v>
      </c>
      <c r="D69" s="369">
        <v>26</v>
      </c>
      <c r="E69" s="343">
        <v>37</v>
      </c>
      <c r="F69" s="342">
        <v>54</v>
      </c>
      <c r="G69" s="343">
        <v>1</v>
      </c>
      <c r="H69" s="339">
        <v>1</v>
      </c>
      <c r="I69" s="357">
        <v>0</v>
      </c>
      <c r="J69" s="342">
        <v>6</v>
      </c>
      <c r="K69" s="339">
        <v>38</v>
      </c>
      <c r="L69" s="339">
        <f>F69+H69+J69</f>
        <v>61</v>
      </c>
    </row>
    <row r="70" spans="2:12" x14ac:dyDescent="0.35">
      <c r="B70" s="344" t="s">
        <v>195</v>
      </c>
      <c r="C70" s="332" t="s">
        <v>172</v>
      </c>
      <c r="D70" s="370">
        <v>7</v>
      </c>
      <c r="E70" s="346">
        <v>17</v>
      </c>
      <c r="F70" s="347">
        <v>3</v>
      </c>
      <c r="G70" s="346">
        <v>0</v>
      </c>
      <c r="H70" s="348">
        <v>0</v>
      </c>
      <c r="I70" s="345">
        <v>13</v>
      </c>
      <c r="J70" s="347">
        <v>8</v>
      </c>
      <c r="K70" s="348">
        <v>30</v>
      </c>
      <c r="L70" s="348">
        <f>F70+H70+J70</f>
        <v>11</v>
      </c>
    </row>
    <row r="71" spans="2:12" x14ac:dyDescent="0.35">
      <c r="B71" s="363" t="s">
        <v>174</v>
      </c>
      <c r="C71" s="338" t="s">
        <v>172</v>
      </c>
      <c r="D71" s="368">
        <v>1</v>
      </c>
      <c r="E71" s="313">
        <v>1</v>
      </c>
      <c r="F71" s="316">
        <v>0</v>
      </c>
      <c r="G71" s="313">
        <v>0</v>
      </c>
      <c r="H71" s="314">
        <v>0</v>
      </c>
      <c r="I71" s="319">
        <v>7</v>
      </c>
      <c r="J71" s="316">
        <v>4</v>
      </c>
      <c r="K71" s="314">
        <v>8</v>
      </c>
      <c r="L71" s="314">
        <f>F71+H71+J71</f>
        <v>4</v>
      </c>
    </row>
    <row r="72" spans="2:12" ht="14.6" thickBot="1" x14ac:dyDescent="0.4">
      <c r="B72" s="366" t="s">
        <v>175</v>
      </c>
      <c r="C72" s="358" t="s">
        <v>172</v>
      </c>
      <c r="D72" s="372">
        <v>6</v>
      </c>
      <c r="E72" s="373">
        <v>16</v>
      </c>
      <c r="F72" s="374">
        <v>3</v>
      </c>
      <c r="G72" s="373">
        <v>0</v>
      </c>
      <c r="H72" s="360">
        <v>0</v>
      </c>
      <c r="I72" s="375">
        <v>6</v>
      </c>
      <c r="J72" s="374">
        <v>4</v>
      </c>
      <c r="K72" s="360">
        <v>22</v>
      </c>
      <c r="L72" s="360">
        <f>F72+H72+J72</f>
        <v>7</v>
      </c>
    </row>
    <row r="74" spans="2:12" x14ac:dyDescent="0.35">
      <c r="B74" s="183" t="s">
        <v>196</v>
      </c>
    </row>
    <row r="75" spans="2:12" x14ac:dyDescent="0.35">
      <c r="B75" s="184" t="s">
        <v>82</v>
      </c>
    </row>
  </sheetData>
  <mergeCells count="4">
    <mergeCell ref="K8:L8"/>
    <mergeCell ref="I8:J8"/>
    <mergeCell ref="G8:H8"/>
    <mergeCell ref="D8:F8"/>
  </mergeCells>
  <pageMargins left="0.70866141732283472" right="0.70866141732283472" top="0.74803149606299213" bottom="0.74803149606299213" header="0.31496062992125984" footer="0.31496062992125984"/>
  <pageSetup paperSize="9" scale="37" orientation="portrait" r:id="rId1"/>
  <ignoredErrors>
    <ignoredError sqref="L4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BD1-C22D-4CBA-8F6F-BDDC6D3DB951}">
  <sheetPr>
    <tabColor rgb="FF595378"/>
    <pageSetUpPr fitToPage="1"/>
  </sheetPr>
  <dimension ref="B2:L25"/>
  <sheetViews>
    <sheetView showGridLines="0" zoomScaleNormal="100" workbookViewId="0">
      <selection activeCell="F28" sqref="F28"/>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11</v>
      </c>
    </row>
    <row r="8" spans="2:12" s="120" customFormat="1" ht="15.45" x14ac:dyDescent="0.35">
      <c r="B8" s="118" t="s">
        <v>14</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376" t="s">
        <v>197</v>
      </c>
      <c r="C10" s="377" t="s">
        <v>172</v>
      </c>
      <c r="D10" s="378">
        <v>32</v>
      </c>
      <c r="E10" s="305">
        <v>55</v>
      </c>
      <c r="F10" s="379">
        <v>47</v>
      </c>
      <c r="G10" s="380">
        <v>0</v>
      </c>
      <c r="H10" s="380">
        <v>2</v>
      </c>
      <c r="I10" s="381">
        <v>10</v>
      </c>
      <c r="J10" s="382">
        <v>10</v>
      </c>
      <c r="K10" s="383">
        <v>65</v>
      </c>
      <c r="L10" s="107">
        <f>F10+H10+J10</f>
        <v>59</v>
      </c>
    </row>
    <row r="11" spans="2:12" x14ac:dyDescent="0.35">
      <c r="B11" s="745" t="s">
        <v>198</v>
      </c>
      <c r="C11" s="309" t="s">
        <v>187</v>
      </c>
      <c r="D11" s="385">
        <v>11.41</v>
      </c>
      <c r="E11" s="386">
        <v>14</v>
      </c>
      <c r="F11" s="708">
        <v>16.46</v>
      </c>
      <c r="G11" s="740"/>
      <c r="H11" s="740">
        <v>15.61</v>
      </c>
      <c r="I11" s="385">
        <v>18</v>
      </c>
      <c r="J11" s="389">
        <v>18.77</v>
      </c>
      <c r="K11" s="388">
        <v>14.61</v>
      </c>
      <c r="L11" s="390">
        <v>16.7</v>
      </c>
    </row>
    <row r="12" spans="2:12" x14ac:dyDescent="0.35">
      <c r="B12" s="743" t="s">
        <v>173</v>
      </c>
      <c r="C12" s="309" t="s">
        <v>187</v>
      </c>
      <c r="D12" s="385"/>
      <c r="E12" s="386">
        <v>22.42</v>
      </c>
      <c r="F12" s="708">
        <v>24.6</v>
      </c>
      <c r="G12" s="740"/>
      <c r="H12" s="740">
        <v>15.61</v>
      </c>
      <c r="I12" s="385">
        <v>18.829999999999998</v>
      </c>
      <c r="J12" s="389">
        <v>19.55</v>
      </c>
      <c r="K12" s="744">
        <v>20.88</v>
      </c>
      <c r="L12" s="390">
        <v>22.72</v>
      </c>
    </row>
    <row r="13" spans="2:12" x14ac:dyDescent="0.35">
      <c r="B13" s="349" t="s">
        <v>199</v>
      </c>
      <c r="C13" s="309" t="s">
        <v>187</v>
      </c>
      <c r="D13" s="385"/>
      <c r="E13" s="386">
        <v>8.5399999999999991</v>
      </c>
      <c r="F13" s="708">
        <v>10.3</v>
      </c>
      <c r="G13" s="748" t="s">
        <v>88</v>
      </c>
      <c r="H13" s="748" t="s">
        <v>88</v>
      </c>
      <c r="I13" s="385">
        <v>8.81</v>
      </c>
      <c r="J13" s="389">
        <v>10.31</v>
      </c>
      <c r="K13" s="744">
        <v>7.84</v>
      </c>
      <c r="L13" s="390">
        <v>9.5</v>
      </c>
    </row>
    <row r="14" spans="2:12" x14ac:dyDescent="0.35">
      <c r="B14" s="349" t="s">
        <v>200</v>
      </c>
      <c r="C14" s="309" t="s">
        <v>187</v>
      </c>
      <c r="D14" s="385"/>
      <c r="E14" s="386">
        <v>11.7</v>
      </c>
      <c r="F14" s="708">
        <v>14.41</v>
      </c>
      <c r="G14" s="748" t="s">
        <v>88</v>
      </c>
      <c r="H14" s="748" t="s">
        <v>88</v>
      </c>
      <c r="I14" s="385" t="s">
        <v>88</v>
      </c>
      <c r="J14" s="389" t="s">
        <v>88</v>
      </c>
      <c r="K14" s="744">
        <v>11.7</v>
      </c>
      <c r="L14" s="390">
        <v>14.41</v>
      </c>
    </row>
    <row r="15" spans="2:12" x14ac:dyDescent="0.35">
      <c r="B15" s="384" t="s">
        <v>201</v>
      </c>
      <c r="C15" s="309" t="s">
        <v>172</v>
      </c>
      <c r="D15" s="319" t="s">
        <v>88</v>
      </c>
      <c r="E15" s="313" t="s">
        <v>88</v>
      </c>
      <c r="F15" s="510" t="s">
        <v>88</v>
      </c>
      <c r="G15" s="749" t="s">
        <v>88</v>
      </c>
      <c r="H15" s="510" t="s">
        <v>88</v>
      </c>
      <c r="I15" s="319" t="s">
        <v>88</v>
      </c>
      <c r="J15" s="392" t="s">
        <v>88</v>
      </c>
      <c r="K15" s="314">
        <v>2</v>
      </c>
      <c r="L15" s="393">
        <v>1</v>
      </c>
    </row>
    <row r="16" spans="2:12" x14ac:dyDescent="0.35">
      <c r="B16" s="394" t="s">
        <v>202</v>
      </c>
      <c r="C16" s="309" t="s">
        <v>187</v>
      </c>
      <c r="D16" s="385">
        <v>15.62</v>
      </c>
      <c r="E16" s="386">
        <v>17.899999999999999</v>
      </c>
      <c r="F16" s="708">
        <v>17.079999999999998</v>
      </c>
      <c r="G16" s="750"/>
      <c r="H16" s="750">
        <v>10.71</v>
      </c>
      <c r="I16" s="385">
        <v>5.08</v>
      </c>
      <c r="J16" s="389">
        <v>7.75</v>
      </c>
      <c r="K16" s="475" t="s">
        <v>203</v>
      </c>
      <c r="L16" s="390">
        <v>14.8</v>
      </c>
    </row>
    <row r="17" spans="2:12" x14ac:dyDescent="0.35">
      <c r="B17" s="394" t="s">
        <v>204</v>
      </c>
      <c r="C17" s="309" t="s">
        <v>187</v>
      </c>
      <c r="D17" s="385">
        <v>26.53</v>
      </c>
      <c r="E17" s="386">
        <v>28.1</v>
      </c>
      <c r="F17" s="708">
        <v>39.770000000000003</v>
      </c>
      <c r="G17" s="750">
        <v>0</v>
      </c>
      <c r="H17" s="750">
        <v>66.67</v>
      </c>
      <c r="I17" s="385">
        <v>24</v>
      </c>
      <c r="J17" s="389">
        <v>14.29</v>
      </c>
      <c r="K17" s="388">
        <v>23.44</v>
      </c>
      <c r="L17" s="390">
        <v>37.14</v>
      </c>
    </row>
    <row r="18" spans="2:12" x14ac:dyDescent="0.35">
      <c r="B18" s="394" t="s">
        <v>205</v>
      </c>
      <c r="C18" s="309" t="s">
        <v>187</v>
      </c>
      <c r="D18" s="395">
        <v>29.63</v>
      </c>
      <c r="E18" s="386">
        <v>33.33</v>
      </c>
      <c r="F18" s="708">
        <v>29.4</v>
      </c>
      <c r="G18" s="750">
        <v>0</v>
      </c>
      <c r="H18" s="750">
        <v>66.67</v>
      </c>
      <c r="I18" s="385">
        <v>18.18</v>
      </c>
      <c r="J18" s="389">
        <v>11.8</v>
      </c>
      <c r="K18" s="396">
        <v>28.89</v>
      </c>
      <c r="L18" s="390">
        <v>36.200000000000003</v>
      </c>
    </row>
    <row r="19" spans="2:12" x14ac:dyDescent="0.35">
      <c r="B19" s="384" t="s">
        <v>206</v>
      </c>
      <c r="C19" s="309" t="s">
        <v>187</v>
      </c>
      <c r="D19" s="385">
        <v>99.48</v>
      </c>
      <c r="E19" s="386">
        <v>99.71</v>
      </c>
      <c r="F19" s="387">
        <v>99.37</v>
      </c>
      <c r="G19" s="386">
        <v>100</v>
      </c>
      <c r="H19" s="386">
        <v>100</v>
      </c>
      <c r="I19" s="385">
        <v>97.53</v>
      </c>
      <c r="J19" s="389">
        <v>95.4</v>
      </c>
      <c r="K19" s="388">
        <v>99.39</v>
      </c>
      <c r="L19" s="390">
        <v>98.26</v>
      </c>
    </row>
    <row r="20" spans="2:12" x14ac:dyDescent="0.35">
      <c r="B20" s="384" t="s">
        <v>207</v>
      </c>
      <c r="C20" s="309" t="s">
        <v>187</v>
      </c>
      <c r="D20" s="385">
        <v>0.52</v>
      </c>
      <c r="E20" s="386">
        <v>0.28999999999999998</v>
      </c>
      <c r="F20" s="387">
        <v>0.63</v>
      </c>
      <c r="G20" s="386">
        <v>0</v>
      </c>
      <c r="H20" s="386">
        <v>0</v>
      </c>
      <c r="I20" s="385">
        <v>2.4700000000000002</v>
      </c>
      <c r="J20" s="389">
        <v>4.5999999999999996</v>
      </c>
      <c r="K20" s="388">
        <v>0.61</v>
      </c>
      <c r="L20" s="390">
        <v>1.74</v>
      </c>
    </row>
    <row r="21" spans="2:12" ht="14.25" customHeight="1" x14ac:dyDescent="0.35">
      <c r="B21" s="397" t="s">
        <v>208</v>
      </c>
      <c r="C21" s="398" t="s">
        <v>172</v>
      </c>
      <c r="D21" s="746">
        <v>2719</v>
      </c>
      <c r="E21" s="747">
        <v>3879</v>
      </c>
      <c r="F21" s="399">
        <v>4047</v>
      </c>
      <c r="G21" s="360"/>
      <c r="H21" s="360">
        <v>378</v>
      </c>
      <c r="I21" s="361"/>
      <c r="J21" s="374"/>
      <c r="K21" s="243">
        <v>3879</v>
      </c>
      <c r="L21" s="244">
        <f>F21+H21+J21</f>
        <v>4425</v>
      </c>
    </row>
    <row r="23" spans="2:12" x14ac:dyDescent="0.35">
      <c r="B23" s="729" t="s">
        <v>209</v>
      </c>
    </row>
    <row r="24" spans="2:12" x14ac:dyDescent="0.35">
      <c r="B24" s="183" t="s">
        <v>196</v>
      </c>
    </row>
    <row r="25" spans="2:12" x14ac:dyDescent="0.35">
      <c r="B25"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7EBC-EEF5-43E9-B591-19800CD0E8F2}">
  <sheetPr>
    <tabColor rgb="FF595378"/>
    <pageSetUpPr fitToPage="1"/>
  </sheetPr>
  <dimension ref="B2:L14"/>
  <sheetViews>
    <sheetView showGridLines="0" zoomScaleNormal="100" workbookViewId="0">
      <selection activeCell="B24" sqref="B24"/>
    </sheetView>
  </sheetViews>
  <sheetFormatPr defaultColWidth="9.15234375" defaultRowHeight="14.15" x14ac:dyDescent="0.35"/>
  <cols>
    <col min="1" max="1" width="3.3828125" style="107" customWidth="1"/>
    <col min="2" max="2" width="86" style="107" customWidth="1"/>
    <col min="3" max="3" width="16.84375" style="107" customWidth="1"/>
    <col min="4" max="12" width="14.69140625" style="107" customWidth="1"/>
    <col min="13" max="16384" width="9.15234375" style="107"/>
  </cols>
  <sheetData>
    <row r="2" spans="2:12" x14ac:dyDescent="0.35">
      <c r="B2" s="106" t="s">
        <v>0</v>
      </c>
    </row>
    <row r="3" spans="2:12" x14ac:dyDescent="0.35">
      <c r="B3" s="104" t="s">
        <v>1</v>
      </c>
    </row>
    <row r="4" spans="2:12" x14ac:dyDescent="0.35">
      <c r="B4" s="104"/>
    </row>
    <row r="6" spans="2:12" ht="19.75" x14ac:dyDescent="0.45">
      <c r="B6" s="108" t="s">
        <v>11</v>
      </c>
    </row>
    <row r="8" spans="2:12" s="120" customFormat="1" ht="15.45" x14ac:dyDescent="0.35">
      <c r="B8" s="118" t="s">
        <v>16</v>
      </c>
      <c r="C8" s="119"/>
      <c r="D8" s="766" t="s">
        <v>41</v>
      </c>
      <c r="E8" s="766"/>
      <c r="F8" s="766"/>
      <c r="G8" s="766" t="s">
        <v>42</v>
      </c>
      <c r="H8" s="766"/>
      <c r="I8" s="766" t="s">
        <v>43</v>
      </c>
      <c r="J8" s="766"/>
      <c r="K8" s="766" t="s">
        <v>44</v>
      </c>
      <c r="L8" s="766"/>
    </row>
    <row r="9" spans="2:12" s="120" customFormat="1" ht="14.6" thickBot="1" x14ac:dyDescent="0.4">
      <c r="B9" s="121"/>
      <c r="C9" s="121" t="s">
        <v>45</v>
      </c>
      <c r="D9" s="121">
        <v>2021</v>
      </c>
      <c r="E9" s="121">
        <v>2022</v>
      </c>
      <c r="F9" s="121">
        <v>2023</v>
      </c>
      <c r="G9" s="121">
        <v>2022</v>
      </c>
      <c r="H9" s="121">
        <v>2023</v>
      </c>
      <c r="I9" s="122">
        <v>2022</v>
      </c>
      <c r="J9" s="121">
        <v>2023</v>
      </c>
      <c r="K9" s="121">
        <v>2022</v>
      </c>
      <c r="L9" s="121">
        <v>2023</v>
      </c>
    </row>
    <row r="10" spans="2:12" ht="14.6" thickTop="1" x14ac:dyDescent="0.35">
      <c r="B10" s="400" t="s">
        <v>210</v>
      </c>
      <c r="C10" s="377" t="s">
        <v>211</v>
      </c>
      <c r="D10" s="401">
        <v>649365</v>
      </c>
      <c r="E10" s="303">
        <v>1560696</v>
      </c>
      <c r="F10" s="402">
        <v>1241903</v>
      </c>
      <c r="G10" s="403">
        <v>8750</v>
      </c>
      <c r="H10" s="403">
        <v>22505</v>
      </c>
      <c r="I10" s="302">
        <v>1310000</v>
      </c>
      <c r="J10" s="307">
        <v>1154448</v>
      </c>
      <c r="K10" s="404">
        <v>2879446</v>
      </c>
      <c r="L10" s="192">
        <f>F10+H10+J10</f>
        <v>2418856</v>
      </c>
    </row>
    <row r="11" spans="2:12" ht="14.6" thickBot="1" x14ac:dyDescent="0.4">
      <c r="B11" s="405" t="s">
        <v>212</v>
      </c>
      <c r="C11" s="324" t="s">
        <v>172</v>
      </c>
      <c r="D11" s="406">
        <v>165</v>
      </c>
      <c r="E11" s="328">
        <v>113</v>
      </c>
      <c r="F11" s="407">
        <v>123</v>
      </c>
      <c r="G11" s="328">
        <v>3</v>
      </c>
      <c r="H11" s="328">
        <v>10</v>
      </c>
      <c r="I11" s="352">
        <v>33</v>
      </c>
      <c r="J11" s="327">
        <v>60</v>
      </c>
      <c r="K11" s="331">
        <v>149</v>
      </c>
      <c r="L11" s="408">
        <f>F11+H11+J11</f>
        <v>193</v>
      </c>
    </row>
    <row r="13" spans="2:12" x14ac:dyDescent="0.35">
      <c r="B13" s="183" t="s">
        <v>196</v>
      </c>
    </row>
    <row r="14" spans="2:12" x14ac:dyDescent="0.35">
      <c r="B14" s="184" t="s">
        <v>82</v>
      </c>
    </row>
  </sheetData>
  <mergeCells count="4">
    <mergeCell ref="D8:F8"/>
    <mergeCell ref="G8:H8"/>
    <mergeCell ref="I8:J8"/>
    <mergeCell ref="K8:L8"/>
  </mergeCells>
  <pageMargins left="0.70866141732283472" right="0.70866141732283472" top="0.74803149606299213" bottom="0.74803149606299213" header="0.31496062992125984" footer="0.31496062992125984"/>
  <pageSetup paperSize="9" scale="3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6f9ae5-2d38-4d46-8e48-964dabd235bc">
      <Terms xmlns="http://schemas.microsoft.com/office/infopath/2007/PartnerControls"/>
    </lcf76f155ced4ddcb4097134ff3c332f>
    <TaxCatchAll xmlns="b0ac39c9-dba8-4a4b-a2d8-afeca8af7184" xsi:nil="true"/>
    <SharedWithUsers xmlns="cc78bbd6-6836-46f8-9573-fbfe29f8d273">
      <UserInfo>
        <DisplayName>Julia McMurray</DisplayName>
        <AccountId>319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27EC505B62B440A9FFA669AE82FE11" ma:contentTypeVersion="15" ma:contentTypeDescription="Create a new document." ma:contentTypeScope="" ma:versionID="0a5025dfeb805661586f97161dbd58e7">
  <xsd:schema xmlns:xsd="http://www.w3.org/2001/XMLSchema" xmlns:xs="http://www.w3.org/2001/XMLSchema" xmlns:p="http://schemas.microsoft.com/office/2006/metadata/properties" xmlns:ns2="b66f9ae5-2d38-4d46-8e48-964dabd235bc" xmlns:ns3="b0ac39c9-dba8-4a4b-a2d8-afeca8af7184" xmlns:ns4="cc78bbd6-6836-46f8-9573-fbfe29f8d273" targetNamespace="http://schemas.microsoft.com/office/2006/metadata/properties" ma:root="true" ma:fieldsID="f66d87410cc6baeb0c3fef7d7b098daf" ns2:_="" ns3:_="" ns4:_="">
    <xsd:import namespace="b66f9ae5-2d38-4d46-8e48-964dabd235bc"/>
    <xsd:import namespace="b0ac39c9-dba8-4a4b-a2d8-afeca8af7184"/>
    <xsd:import namespace="cc78bbd6-6836-46f8-9573-fbfe29f8d27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4:SharedWithUsers" minOccurs="0"/>
                <xsd:element ref="ns4: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f9ae5-2d38-4d46-8e48-964dabd235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8acd38a3-337c-4f6b-a891-8e949a5945e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ac39c9-dba8-4a4b-a2d8-afeca8af718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e42a48-f07c-4b44-bd47-102941252e63}" ma:internalName="TaxCatchAll" ma:showField="CatchAllData" ma:web="b0ac39c9-dba8-4a4b-a2d8-afeca8af718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c78bbd6-6836-46f8-9573-fbfe29f8d273"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2D8392-33B5-4DCF-99C0-864362009312}">
  <ds:schemaRefs>
    <ds:schemaRef ds:uri="http://schemas.microsoft.com/sharepoint/v3/contenttype/forms"/>
  </ds:schemaRefs>
</ds:datastoreItem>
</file>

<file path=customXml/itemProps2.xml><?xml version="1.0" encoding="utf-8"?>
<ds:datastoreItem xmlns:ds="http://schemas.openxmlformats.org/officeDocument/2006/customXml" ds:itemID="{5334D512-57E9-46F7-9995-ADA894A9F7FC}">
  <ds:schemaRefs>
    <ds:schemaRef ds:uri="http://purl.org/dc/terms/"/>
    <ds:schemaRef ds:uri="b66f9ae5-2d38-4d46-8e48-964dabd235bc"/>
    <ds:schemaRef ds:uri="http://purl.org/dc/dcmitype/"/>
    <ds:schemaRef ds:uri="cc78bbd6-6836-46f8-9573-fbfe29f8d273"/>
    <ds:schemaRef ds:uri="b0ac39c9-dba8-4a4b-a2d8-afeca8af7184"/>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7060D72-92CF-482C-BC9C-F061F28CB1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f9ae5-2d38-4d46-8e48-964dabd235bc"/>
    <ds:schemaRef ds:uri="b0ac39c9-dba8-4a4b-a2d8-afeca8af7184"/>
    <ds:schemaRef ds:uri="cc78bbd6-6836-46f8-9573-fbfe29f8d2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Contents</vt:lpstr>
      <vt:lpstr>Energy &amp; Emissions</vt:lpstr>
      <vt:lpstr>Land &amp; Biodiversity</vt:lpstr>
      <vt:lpstr>Water</vt:lpstr>
      <vt:lpstr>Circular Economy</vt:lpstr>
      <vt:lpstr>Employee Wellbeing</vt:lpstr>
      <vt:lpstr>Diversity &amp; Inclusion</vt:lpstr>
      <vt:lpstr>Community</vt:lpstr>
      <vt:lpstr>Indigenous Peoples</vt:lpstr>
      <vt:lpstr>Business Integrity</vt:lpstr>
      <vt:lpstr>Transparency</vt:lpstr>
      <vt:lpstr>Supply Chain</vt:lpstr>
      <vt:lpstr>Compliance</vt:lpstr>
      <vt:lpstr>Emissions Methodology</vt:lpstr>
      <vt:lpstr>Materiality</vt:lpstr>
      <vt:lpstr>Industry Associations</vt:lpstr>
      <vt:lpstr>GRI Index</vt:lpstr>
      <vt:lpstr>GRI Index </vt:lpstr>
      <vt:lpstr>TCFD</vt:lpstr>
      <vt:lpstr>UNSDG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Bronwyn L. Hyde</dc:creator>
  <cp:keywords/>
  <dc:description/>
  <cp:lastModifiedBy>Julia McMurray</cp:lastModifiedBy>
  <cp:revision/>
  <dcterms:created xsi:type="dcterms:W3CDTF">2023-05-08T01:16:55Z</dcterms:created>
  <dcterms:modified xsi:type="dcterms:W3CDTF">2024-03-11T01:40:17Z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0x010100D727EC505B62B440A9FFA669AE82FE11</vt:lpwstr>
  </property>
  <property fmtid="{D5CDD505-2E9C-101B-9397-08002B2CF9AE}" pid="3" name="MediaServiceImageTags">
    <vt:lpwstr/>
  </property>
  <property fmtid="{D5CDD505-2E9C-101B-9397-08002B2CF9AE}" pid="4" name="_ExtendedDescription">
    <vt:lpwstr/>
  </property>
</Properties>
</file>